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6105DD9-33E2-4F90-8A37-33FA0D49FA64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8" l="1"/>
  <c r="F28" i="8"/>
  <c r="E28" i="8"/>
  <c r="D28" i="8"/>
  <c r="G28" i="6" l="1"/>
  <c r="F28" i="6"/>
  <c r="E28" i="6"/>
  <c r="D28" i="6"/>
  <c r="G18" i="9"/>
  <c r="G31" i="1" l="1"/>
  <c r="F31" i="1"/>
  <c r="E31" i="1"/>
  <c r="D31" i="1"/>
  <c r="D27" i="7" l="1"/>
  <c r="E27" i="7"/>
  <c r="F27" i="7"/>
  <c r="G27" i="7"/>
  <c r="G6" i="9" l="1"/>
  <c r="F6" i="9"/>
  <c r="E6" i="9"/>
  <c r="D6" i="9"/>
  <c r="F18" i="8"/>
  <c r="E18" i="8"/>
  <c r="D18" i="8"/>
  <c r="F7" i="7" l="1"/>
  <c r="E7" i="7"/>
  <c r="D7" i="7"/>
  <c r="G18" i="8"/>
  <c r="G7" i="7"/>
  <c r="G30" i="10" l="1"/>
  <c r="F7" i="9"/>
  <c r="G26" i="9"/>
  <c r="G30" i="15"/>
  <c r="G28" i="15"/>
  <c r="G19" i="15"/>
  <c r="G21" i="15" s="1"/>
  <c r="F19" i="15"/>
  <c r="F21" i="15" s="1"/>
  <c r="E19" i="15"/>
  <c r="E37" i="15" s="1"/>
  <c r="D19" i="15"/>
  <c r="D21" i="15" s="1"/>
  <c r="G14" i="14"/>
  <c r="G48" i="14" s="1"/>
  <c r="G29" i="14"/>
  <c r="G44" i="14"/>
  <c r="G14" i="13"/>
  <c r="G29" i="13"/>
  <c r="G44" i="13"/>
  <c r="G14" i="12"/>
  <c r="G17" i="12" s="1"/>
  <c r="G29" i="12"/>
  <c r="G31" i="12" s="1"/>
  <c r="G44" i="12"/>
  <c r="G47" i="12" s="1"/>
  <c r="G48" i="12"/>
  <c r="G54" i="12" s="1"/>
  <c r="G14" i="11"/>
  <c r="G29" i="11"/>
  <c r="G44" i="11"/>
  <c r="G48" i="11"/>
  <c r="G31" i="11" s="1"/>
  <c r="G54" i="11"/>
  <c r="G52" i="11"/>
  <c r="G8" i="10"/>
  <c r="G21" i="10"/>
  <c r="G7" i="8"/>
  <c r="G19" i="7"/>
  <c r="G7" i="6"/>
  <c r="G19" i="6"/>
  <c r="G8" i="5"/>
  <c r="G20" i="5"/>
  <c r="G7" i="4"/>
  <c r="G19" i="4"/>
  <c r="G27" i="4"/>
  <c r="G8" i="3"/>
  <c r="G19" i="3"/>
  <c r="G6" i="2"/>
  <c r="G18" i="2"/>
  <c r="G20" i="1"/>
  <c r="F19" i="16"/>
  <c r="F21" i="16" s="1"/>
  <c r="E19" i="16"/>
  <c r="E21" i="16" s="1"/>
  <c r="D19" i="16"/>
  <c r="D21" i="16" s="1"/>
  <c r="F44" i="14"/>
  <c r="D44" i="14"/>
  <c r="E45" i="14" s="1"/>
  <c r="F45" i="14"/>
  <c r="E44" i="14"/>
  <c r="F29" i="14"/>
  <c r="D29" i="14"/>
  <c r="F30" i="14"/>
  <c r="E29" i="14"/>
  <c r="E30" i="14"/>
  <c r="F14" i="14"/>
  <c r="F48" i="14" s="1"/>
  <c r="E14" i="14"/>
  <c r="E48" i="14" s="1"/>
  <c r="D14" i="14"/>
  <c r="F44" i="13"/>
  <c r="F45" i="13" s="1"/>
  <c r="D44" i="13"/>
  <c r="D48" i="13" s="1"/>
  <c r="E44" i="13"/>
  <c r="F29" i="13"/>
  <c r="D29" i="13"/>
  <c r="F30" i="13"/>
  <c r="E29" i="13"/>
  <c r="E30" i="13"/>
  <c r="F14" i="13"/>
  <c r="E14" i="13"/>
  <c r="E48" i="13" s="1"/>
  <c r="E50" i="13" s="1"/>
  <c r="D14" i="13"/>
  <c r="E15" i="13" s="1"/>
  <c r="F44" i="12"/>
  <c r="F45" i="12" s="1"/>
  <c r="D44" i="12"/>
  <c r="D48" i="12" s="1"/>
  <c r="E44" i="12"/>
  <c r="E45" i="12" s="1"/>
  <c r="F29" i="12"/>
  <c r="D29" i="12"/>
  <c r="F30" i="12"/>
  <c r="E29" i="12"/>
  <c r="E48" i="12" s="1"/>
  <c r="E30" i="12"/>
  <c r="F14" i="12"/>
  <c r="F15" i="12" s="1"/>
  <c r="D14" i="12"/>
  <c r="E14" i="12"/>
  <c r="E15" i="12"/>
  <c r="F44" i="11"/>
  <c r="F45" i="11" s="1"/>
  <c r="D44" i="11"/>
  <c r="E44" i="11"/>
  <c r="E45" i="11" s="1"/>
  <c r="F29" i="11"/>
  <c r="F48" i="11" s="1"/>
  <c r="F50" i="11" s="1"/>
  <c r="D29" i="11"/>
  <c r="F30" i="11"/>
  <c r="E29" i="11"/>
  <c r="E30" i="11" s="1"/>
  <c r="F14" i="11"/>
  <c r="E14" i="11"/>
  <c r="D14" i="11"/>
  <c r="E15" i="11" s="1"/>
  <c r="D48" i="11"/>
  <c r="F30" i="10"/>
  <c r="D30" i="10"/>
  <c r="E30" i="10"/>
  <c r="F21" i="10"/>
  <c r="D21" i="10"/>
  <c r="E21" i="10"/>
  <c r="F8" i="10"/>
  <c r="E8" i="10"/>
  <c r="D8" i="10"/>
  <c r="F26" i="9"/>
  <c r="D26" i="9"/>
  <c r="E26" i="9"/>
  <c r="F18" i="9"/>
  <c r="D18" i="9"/>
  <c r="E18" i="9"/>
  <c r="F7" i="8"/>
  <c r="E7" i="8"/>
  <c r="D7" i="8"/>
  <c r="F19" i="7"/>
  <c r="D19" i="7"/>
  <c r="E19" i="7"/>
  <c r="F19" i="6"/>
  <c r="D19" i="6"/>
  <c r="E19" i="6"/>
  <c r="F7" i="6"/>
  <c r="D7" i="6"/>
  <c r="E7" i="6"/>
  <c r="F20" i="5"/>
  <c r="D20" i="5"/>
  <c r="D28" i="5" s="1"/>
  <c r="E20" i="5"/>
  <c r="F8" i="5"/>
  <c r="F9" i="5" s="1"/>
  <c r="E8" i="5"/>
  <c r="D8" i="5"/>
  <c r="F27" i="4"/>
  <c r="D27" i="4"/>
  <c r="E27" i="4"/>
  <c r="F19" i="4"/>
  <c r="D19" i="4"/>
  <c r="E19" i="4"/>
  <c r="F7" i="4"/>
  <c r="E7" i="4"/>
  <c r="D7" i="4"/>
  <c r="F19" i="3"/>
  <c r="D19" i="3"/>
  <c r="E19" i="3"/>
  <c r="F8" i="3"/>
  <c r="D8" i="3"/>
  <c r="D30" i="3" s="1"/>
  <c r="E8" i="3"/>
  <c r="F18" i="2"/>
  <c r="D18" i="2"/>
  <c r="E18" i="2"/>
  <c r="F6" i="2"/>
  <c r="D6" i="2"/>
  <c r="D26" i="2" s="1"/>
  <c r="E6" i="2"/>
  <c r="E20" i="1"/>
  <c r="D20" i="1"/>
  <c r="F20" i="1"/>
  <c r="E15" i="14"/>
  <c r="F15" i="13"/>
  <c r="G46" i="11"/>
  <c r="G47" i="11"/>
  <c r="F15" i="11"/>
  <c r="G17" i="11"/>
  <c r="E50" i="12" l="1"/>
  <c r="G46" i="14"/>
  <c r="G54" i="14"/>
  <c r="G17" i="14"/>
  <c r="G31" i="14"/>
  <c r="G47" i="14"/>
  <c r="G16" i="14"/>
  <c r="G52" i="14"/>
  <c r="G32" i="14"/>
  <c r="G16" i="12"/>
  <c r="G32" i="12"/>
  <c r="G46" i="12"/>
  <c r="F48" i="12"/>
  <c r="F50" i="12" s="1"/>
  <c r="G32" i="11"/>
  <c r="E45" i="13"/>
  <c r="E48" i="11"/>
  <c r="E50" i="11" s="1"/>
  <c r="D48" i="14"/>
  <c r="F50" i="14" s="1"/>
  <c r="G16" i="11"/>
  <c r="G31" i="13"/>
  <c r="F48" i="13"/>
  <c r="F50" i="13" s="1"/>
  <c r="G52" i="12"/>
  <c r="G48" i="13"/>
  <c r="G32" i="13" s="1"/>
  <c r="F15" i="14"/>
  <c r="F26" i="15"/>
  <c r="E21" i="15"/>
  <c r="D37" i="15"/>
  <c r="F37" i="15"/>
  <c r="E26" i="15"/>
  <c r="E7" i="2"/>
  <c r="F8" i="4"/>
  <c r="E26" i="2"/>
  <c r="E27" i="2" s="1"/>
  <c r="F9" i="10"/>
  <c r="F27" i="9"/>
  <c r="F29" i="8"/>
  <c r="D34" i="10"/>
  <c r="D47" i="10" s="1"/>
  <c r="E31" i="10"/>
  <c r="F34" i="10"/>
  <c r="F47" i="10" s="1"/>
  <c r="F22" i="10"/>
  <c r="E27" i="9"/>
  <c r="F19" i="9"/>
  <c r="F30" i="9"/>
  <c r="F43" i="9" s="1"/>
  <c r="E7" i="9"/>
  <c r="E20" i="7"/>
  <c r="F8" i="6"/>
  <c r="F29" i="6"/>
  <c r="F20" i="6"/>
  <c r="E20" i="6"/>
  <c r="F32" i="6"/>
  <c r="F45" i="6" s="1"/>
  <c r="E8" i="6"/>
  <c r="E21" i="5"/>
  <c r="E28" i="5" s="1"/>
  <c r="D32" i="5"/>
  <c r="D45" i="5" s="1"/>
  <c r="F21" i="5"/>
  <c r="F28" i="5" s="1"/>
  <c r="F28" i="4"/>
  <c r="E28" i="4"/>
  <c r="E20" i="4"/>
  <c r="G31" i="4"/>
  <c r="G29" i="4" s="1"/>
  <c r="E8" i="4"/>
  <c r="F20" i="3"/>
  <c r="F9" i="3"/>
  <c r="F30" i="3" s="1"/>
  <c r="E9" i="3"/>
  <c r="D34" i="3"/>
  <c r="D47" i="3" s="1"/>
  <c r="F19" i="2"/>
  <c r="E19" i="2"/>
  <c r="E21" i="1"/>
  <c r="F21" i="1"/>
  <c r="E34" i="10"/>
  <c r="E47" i="10" s="1"/>
  <c r="E22" i="10"/>
  <c r="E9" i="10"/>
  <c r="F31" i="10"/>
  <c r="G34" i="10"/>
  <c r="G24" i="10" s="1"/>
  <c r="D30" i="9"/>
  <c r="E19" i="9"/>
  <c r="G30" i="9"/>
  <c r="G36" i="9" s="1"/>
  <c r="E30" i="9"/>
  <c r="E43" i="9" s="1"/>
  <c r="F8" i="8"/>
  <c r="E8" i="8"/>
  <c r="E29" i="8"/>
  <c r="F20" i="7"/>
  <c r="E32" i="6"/>
  <c r="E45" i="6" s="1"/>
  <c r="E29" i="6"/>
  <c r="G32" i="6"/>
  <c r="G38" i="6" s="1"/>
  <c r="D32" i="6"/>
  <c r="E9" i="5"/>
  <c r="E31" i="4"/>
  <c r="E44" i="4" s="1"/>
  <c r="D31" i="4"/>
  <c r="F31" i="4"/>
  <c r="F44" i="4" s="1"/>
  <c r="F20" i="4"/>
  <c r="E20" i="3"/>
  <c r="F7" i="2"/>
  <c r="F26" i="2" s="1"/>
  <c r="D30" i="2"/>
  <c r="G46" i="13" l="1"/>
  <c r="G54" i="13"/>
  <c r="G52" i="13"/>
  <c r="G47" i="13"/>
  <c r="G16" i="13"/>
  <c r="E50" i="14"/>
  <c r="G17" i="13"/>
  <c r="D39" i="15"/>
  <c r="E30" i="3"/>
  <c r="E34" i="3" s="1"/>
  <c r="E36" i="3" s="1"/>
  <c r="G21" i="9"/>
  <c r="F32" i="5"/>
  <c r="F34" i="5" s="1"/>
  <c r="F29" i="5"/>
  <c r="E32" i="5"/>
  <c r="E45" i="5" s="1"/>
  <c r="E29" i="5"/>
  <c r="F34" i="3"/>
  <c r="F47" i="3" s="1"/>
  <c r="F31" i="3"/>
  <c r="E30" i="2"/>
  <c r="E43" i="2" s="1"/>
  <c r="F30" i="2"/>
  <c r="F43" i="2" s="1"/>
  <c r="F27" i="2"/>
  <c r="E32" i="1"/>
  <c r="F32" i="1"/>
  <c r="G22" i="4"/>
  <c r="G30" i="4"/>
  <c r="G35" i="4"/>
  <c r="G37" i="4"/>
  <c r="G23" i="10"/>
  <c r="G33" i="10"/>
  <c r="G38" i="10"/>
  <c r="F36" i="10"/>
  <c r="D49" i="10"/>
  <c r="D51" i="10" s="1"/>
  <c r="E36" i="10"/>
  <c r="G11" i="10"/>
  <c r="G10" i="10"/>
  <c r="G32" i="10"/>
  <c r="G40" i="10"/>
  <c r="G20" i="9"/>
  <c r="G29" i="9"/>
  <c r="G34" i="9"/>
  <c r="F32" i="9"/>
  <c r="D43" i="9"/>
  <c r="D45" i="9" s="1"/>
  <c r="D47" i="9" s="1"/>
  <c r="G31" i="6"/>
  <c r="G36" i="6"/>
  <c r="G30" i="6"/>
  <c r="G22" i="6"/>
  <c r="G9" i="6"/>
  <c r="G21" i="6"/>
  <c r="G10" i="6"/>
  <c r="F34" i="6"/>
  <c r="D45" i="6"/>
  <c r="D47" i="6" s="1"/>
  <c r="D49" i="6" s="1"/>
  <c r="G21" i="4"/>
  <c r="G10" i="4"/>
  <c r="G9" i="4"/>
  <c r="F33" i="4"/>
  <c r="D44" i="4"/>
  <c r="D46" i="4" s="1"/>
  <c r="D48" i="4" s="1"/>
  <c r="D43" i="2"/>
  <c r="G9" i="9"/>
  <c r="G8" i="9"/>
  <c r="G28" i="9"/>
  <c r="E32" i="9"/>
  <c r="E34" i="6"/>
  <c r="E33" i="4"/>
  <c r="E31" i="3" l="1"/>
  <c r="F45" i="5"/>
  <c r="D47" i="5" s="1"/>
  <c r="D49" i="5" s="1"/>
  <c r="E34" i="5"/>
  <c r="E41" i="15"/>
  <c r="D41" i="15"/>
  <c r="F41" i="15"/>
  <c r="E32" i="2"/>
  <c r="F36" i="3"/>
  <c r="F51" i="10"/>
  <c r="E47" i="3"/>
  <c r="D49" i="3" s="1"/>
  <c r="F51" i="3" s="1"/>
  <c r="D45" i="2"/>
  <c r="D47" i="2" s="1"/>
  <c r="F32" i="2"/>
  <c r="F47" i="9"/>
  <c r="E51" i="10"/>
  <c r="E47" i="9"/>
  <c r="F49" i="6"/>
  <c r="E49" i="6"/>
  <c r="E48" i="4"/>
  <c r="F48" i="4"/>
  <c r="F49" i="5" l="1"/>
  <c r="E49" i="5"/>
  <c r="E47" i="2"/>
  <c r="D51" i="3"/>
  <c r="E51" i="3"/>
  <c r="F47" i="2"/>
  <c r="G26" i="2" l="1"/>
  <c r="G30" i="2" l="1"/>
  <c r="G36" i="2" l="1"/>
  <c r="G21" i="2"/>
  <c r="G34" i="2"/>
  <c r="G9" i="2"/>
  <c r="G20" i="2"/>
  <c r="G8" i="2"/>
  <c r="G29" i="2"/>
  <c r="G28" i="2"/>
  <c r="G28" i="5" l="1"/>
  <c r="G32" i="5" l="1"/>
  <c r="G11" i="5" l="1"/>
  <c r="G36" i="5"/>
  <c r="G31" i="5"/>
  <c r="G38" i="5"/>
  <c r="G10" i="5"/>
  <c r="G23" i="5"/>
  <c r="G22" i="5"/>
  <c r="G30" i="5"/>
  <c r="G7" i="1" l="1"/>
  <c r="G35" i="1" s="1"/>
  <c r="G41" i="1" s="1"/>
  <c r="D7" i="1"/>
  <c r="D35" i="1" s="1"/>
  <c r="D48" i="1" s="1"/>
  <c r="F7" i="1"/>
  <c r="E7" i="1"/>
  <c r="E8" i="1" l="1"/>
  <c r="F8" i="1"/>
  <c r="G10" i="1"/>
  <c r="E35" i="1"/>
  <c r="F35" i="1"/>
  <c r="G22" i="1"/>
  <c r="G23" i="1"/>
  <c r="G34" i="1"/>
  <c r="G9" i="1"/>
  <c r="G39" i="1"/>
  <c r="G33" i="1"/>
  <c r="F37" i="1" l="1"/>
  <c r="F48" i="1"/>
  <c r="E37" i="1"/>
  <c r="E48" i="1"/>
  <c r="D50" i="1" l="1"/>
  <c r="D52" i="1" s="1"/>
  <c r="F52" i="1" l="1"/>
  <c r="E52" i="1"/>
  <c r="F28" i="7" l="1"/>
  <c r="E28" i="7"/>
  <c r="G31" i="7"/>
  <c r="G35" i="7" s="1"/>
  <c r="G9" i="7" l="1"/>
  <c r="G10" i="7"/>
  <c r="G29" i="7"/>
  <c r="G21" i="7"/>
  <c r="G22" i="7"/>
  <c r="G30" i="7"/>
  <c r="G37" i="7"/>
  <c r="G32" i="8"/>
  <c r="G38" i="8" s="1"/>
  <c r="G21" i="8" l="1"/>
  <c r="G20" i="8"/>
  <c r="G10" i="8"/>
  <c r="G9" i="8"/>
  <c r="G36" i="8"/>
  <c r="G31" i="8"/>
  <c r="G30" i="8"/>
  <c r="D31" i="7"/>
  <c r="D44" i="7" s="1"/>
  <c r="E8" i="7"/>
  <c r="E31" i="7"/>
  <c r="E33" i="7" l="1"/>
  <c r="E44" i="7"/>
  <c r="F8" i="7"/>
  <c r="F31" i="7"/>
  <c r="F33" i="7" s="1"/>
  <c r="F44" i="7" l="1"/>
  <c r="D46" i="7" l="1"/>
  <c r="E48" i="7" l="1"/>
  <c r="D48" i="7"/>
  <c r="F48" i="7"/>
  <c r="D32" i="8" l="1"/>
  <c r="D45" i="8" s="1"/>
  <c r="E19" i="8"/>
  <c r="E32" i="8"/>
  <c r="F19" i="8"/>
  <c r="F32" i="8"/>
  <c r="F34" i="8" l="1"/>
  <c r="E34" i="8"/>
  <c r="E45" i="8"/>
  <c r="F45" i="8"/>
  <c r="D47" i="8" l="1"/>
  <c r="F49" i="8" s="1"/>
  <c r="E49" i="8" l="1"/>
  <c r="D49" i="8"/>
  <c r="G30" i="3"/>
  <c r="G34" i="3" l="1"/>
  <c r="G32" i="3" s="1"/>
  <c r="G33" i="3" l="1"/>
  <c r="G11" i="3"/>
  <c r="G21" i="3"/>
  <c r="G22" i="3"/>
  <c r="G40" i="3"/>
  <c r="G38" i="3"/>
  <c r="G10" i="3"/>
</calcChain>
</file>

<file path=xl/sharedStrings.xml><?xml version="1.0" encoding="utf-8"?>
<sst xmlns="http://schemas.openxmlformats.org/spreadsheetml/2006/main" count="694" uniqueCount="145">
  <si>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</si>
  <si>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</si>
  <si>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</si>
  <si>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</si>
  <si>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</si>
  <si>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</si>
  <si>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</si>
  <si>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</si>
  <si>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</si>
  <si>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</si>
  <si>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</si>
  <si>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</si>
  <si>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</si>
  <si>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</si>
  <si>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</si>
  <si>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>% энергетической ценности при 75 %</t>
  </si>
  <si>
    <t>% энергетической ценности при 85 %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</si>
  <si>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</si>
  <si>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</si>
  <si>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</si>
  <si>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</si>
  <si>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</si>
  <si>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</si>
  <si>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</si>
  <si>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</si>
  <si>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</si>
  <si>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</si>
  <si>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</si>
  <si>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</si>
  <si>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</si>
  <si>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</si>
  <si>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</si>
  <si>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</si>
  <si>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</si>
  <si>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</si>
  <si>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</si>
  <si>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</si>
  <si>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</si>
  <si>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</si>
  <si>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</si>
  <si>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</si>
  <si>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</si>
  <si>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</si>
  <si>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</si>
  <si>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</si>
  <si>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</si>
  <si>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</si>
  <si>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</si>
  <si>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</si>
  <si>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</si>
  <si>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indexed="8"/>
        <rFont val="Calibri"/>
        <family val="2"/>
        <charset val="204"/>
      </rPr>
      <t>того  сумма</t>
    </r>
  </si>
  <si>
    <t xml:space="preserve">количество дней </t>
  </si>
  <si>
    <t>количество дней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</si>
  <si>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</si>
  <si>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</si>
  <si>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</si>
  <si>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</si>
  <si>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</si>
  <si>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</si>
  <si>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</si>
  <si>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</si>
  <si>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</si>
  <si>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 xml:space="preserve">полдник </t>
  </si>
  <si>
    <t>каша жидкая мол манная</t>
  </si>
  <si>
    <t>какао с молоком</t>
  </si>
  <si>
    <t>200/4</t>
  </si>
  <si>
    <t>борщ с карт со смет В-2</t>
  </si>
  <si>
    <t>макароны отварные</t>
  </si>
  <si>
    <t>капуста тушеная</t>
  </si>
  <si>
    <t>к-са</t>
  </si>
  <si>
    <t>хлеб ржаной</t>
  </si>
  <si>
    <t xml:space="preserve">рулет </t>
  </si>
  <si>
    <t>печенье</t>
  </si>
  <si>
    <t>хлеб пш</t>
  </si>
  <si>
    <t>яблоко</t>
  </si>
  <si>
    <t>150/50</t>
  </si>
  <si>
    <t>запеканка тв с ман круп в-1с соусом молочным  сладким</t>
  </si>
  <si>
    <t>рулет из рыбы с маслом сл</t>
  </si>
  <si>
    <t>пюре картоф</t>
  </si>
  <si>
    <t>суп картофел с горохом</t>
  </si>
  <si>
    <t>йогурт</t>
  </si>
  <si>
    <t>пирожки печеные  с повидлом</t>
  </si>
  <si>
    <t>кофейный напит с мол</t>
  </si>
  <si>
    <t>кисель из сока</t>
  </si>
  <si>
    <t>банан</t>
  </si>
  <si>
    <t>б-д с сыром</t>
  </si>
  <si>
    <t>затирка с молоком</t>
  </si>
  <si>
    <t>запеканка карт с мясом со смет</t>
  </si>
  <si>
    <t>200/15</t>
  </si>
  <si>
    <t xml:space="preserve">сок </t>
  </si>
  <si>
    <t xml:space="preserve">апельсин </t>
  </si>
  <si>
    <t>б-д с маслом</t>
  </si>
  <si>
    <t>чай с молоком</t>
  </si>
  <si>
    <t>с-т бурячок</t>
  </si>
  <si>
    <t>200/5</t>
  </si>
  <si>
    <t>лапшевник с творог в1 с маслом</t>
  </si>
  <si>
    <t>щи из св кап с карт со смет</t>
  </si>
  <si>
    <t>с-т чайка</t>
  </si>
  <si>
    <t>каша вязкая мол пшенная</t>
  </si>
  <si>
    <t>чай с сахаром</t>
  </si>
  <si>
    <t>200/20</t>
  </si>
  <si>
    <t>каша вязкая гречневая</t>
  </si>
  <si>
    <t>70/10</t>
  </si>
  <si>
    <t>к-т из св яблок</t>
  </si>
  <si>
    <t>каша жид мол геркулес</t>
  </si>
  <si>
    <t>голубцы любительские</t>
  </si>
  <si>
    <t>огур консер</t>
  </si>
  <si>
    <t>150/15</t>
  </si>
  <si>
    <t>рассольник ленинградский со смет</t>
  </si>
  <si>
    <t>с-т розовый</t>
  </si>
  <si>
    <t>омлет натуральный</t>
  </si>
  <si>
    <t>компот из апельсинов</t>
  </si>
  <si>
    <t>зефир</t>
  </si>
  <si>
    <t>драчена</t>
  </si>
  <si>
    <t>мармелад</t>
  </si>
  <si>
    <t>каша жидкая молочная рисовая</t>
  </si>
  <si>
    <t>мясо добавка в суп</t>
  </si>
  <si>
    <t>тефтели В-1</t>
  </si>
  <si>
    <t>винегрет овощной В-2</t>
  </si>
  <si>
    <t>компот из плодов сушеных</t>
  </si>
  <si>
    <t>хлеб пш (пирог)</t>
  </si>
  <si>
    <t xml:space="preserve">пирог </t>
  </si>
  <si>
    <t>с-т из капусты с морковью</t>
  </si>
  <si>
    <t>гематоген</t>
  </si>
  <si>
    <t xml:space="preserve"> </t>
  </si>
  <si>
    <t>котлеты рубленые из птицы В-2</t>
  </si>
  <si>
    <t>пирог</t>
  </si>
  <si>
    <t>котлеты "Здоровье"</t>
  </si>
  <si>
    <t>вафли</t>
  </si>
  <si>
    <t>пирог (батон)</t>
  </si>
  <si>
    <t>рулет из говядины запеченый</t>
  </si>
  <si>
    <t>Борщ с картофелем</t>
  </si>
  <si>
    <t>Блины со сметаной</t>
  </si>
  <si>
    <t>сырники, запеченые со смет</t>
  </si>
  <si>
    <t>халва</t>
  </si>
  <si>
    <t>сочник с творогом</t>
  </si>
  <si>
    <t>суп картофельный с мяс фрик</t>
  </si>
  <si>
    <t>котлеты, биточки,шницеля</t>
  </si>
  <si>
    <t>котлеты Оригинальные</t>
  </si>
  <si>
    <t>булочка (пирог)</t>
  </si>
  <si>
    <t>с-т из свеклы с м.р</t>
  </si>
  <si>
    <t>кот-ты рыбные</t>
  </si>
  <si>
    <t>70/5</t>
  </si>
  <si>
    <t>сок в ассортименте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</si>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</sst>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3" xfId="0" applyFill="1" applyBorder="1"/>
    <xf numFmtId="0" fontId="0" fillId="2" borderId="1" xfId="0" applyFill="1" applyBorder="1"/>
    <xf numFmtId="0" fontId="0" fillId="0" borderId="11" xfId="0" applyBorder="1" applyAlignment="1">
      <alignment horizontal="center"/>
    </xf>
    <xf numFmtId="0" fontId="0" fillId="0" borderId="1" xfId="0" applyBorder="1" applyAlignment="1"/>
    <xf numFmtId="0" fontId="4" fillId="0" borderId="10" xfId="0" applyFont="1" applyBorder="1" applyAlignment="1"/>
    <xf numFmtId="0" fontId="0" fillId="0" borderId="12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workbookViewId="0">
      <selection activeCell="B10" sqref="B10:F10"/>
    </sheetView>
  </sheetViews>
  <sheetFormatPr defaultRowHeight="15" x14ac:dyDescent="0.25"/>
  <cols>
    <col min="1" max="1" width="5.5703125" customWidth="1"/>
    <col min="2" max="2" width="29" customWidth="1"/>
    <col min="8" max="8" width="12.710937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8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 t="s">
        <v>63</v>
      </c>
      <c r="C4" s="1">
        <v>150</v>
      </c>
      <c r="D4" s="1">
        <v>4.6100000000000003</v>
      </c>
      <c r="E4" s="1">
        <v>5.21</v>
      </c>
      <c r="F4" s="1">
        <v>21.22</v>
      </c>
      <c r="G4" s="1">
        <v>151.6</v>
      </c>
      <c r="H4" s="1"/>
    </row>
    <row r="5" spans="1:8" x14ac:dyDescent="0.25">
      <c r="A5" s="1"/>
      <c r="B5" s="1" t="s">
        <v>64</v>
      </c>
      <c r="C5" s="1">
        <v>200</v>
      </c>
      <c r="D5" s="1">
        <v>3.37</v>
      </c>
      <c r="E5" s="1">
        <v>2.82</v>
      </c>
      <c r="F5" s="1">
        <v>23.23</v>
      </c>
      <c r="G5" s="1">
        <v>128.69999999999999</v>
      </c>
      <c r="H5" s="1"/>
    </row>
    <row r="6" spans="1:8" x14ac:dyDescent="0.25">
      <c r="A6" s="1"/>
      <c r="B6" s="1" t="s">
        <v>72</v>
      </c>
      <c r="C6" s="1">
        <v>40</v>
      </c>
      <c r="D6" s="1">
        <v>3.12</v>
      </c>
      <c r="E6" s="1">
        <v>3.25</v>
      </c>
      <c r="F6" s="1">
        <v>30.64</v>
      </c>
      <c r="G6" s="1">
        <v>165.6</v>
      </c>
      <c r="H6" s="1"/>
    </row>
    <row r="7" spans="1:8" x14ac:dyDescent="0.25">
      <c r="A7" s="1"/>
      <c r="B7" s="3" t="s">
        <v>10</v>
      </c>
      <c r="C7" s="1"/>
      <c r="D7" s="1">
        <f>SUM(D4:D6)</f>
        <v>11.100000000000001</v>
      </c>
      <c r="E7" s="1">
        <f>SUM(E4:E6)</f>
        <v>11.28</v>
      </c>
      <c r="F7" s="1">
        <f>SUM(F4:F6)</f>
        <v>75.09</v>
      </c>
      <c r="G7" s="1">
        <f>SUM(G4:G6)</f>
        <v>445.9</v>
      </c>
      <c r="H7" s="1"/>
    </row>
    <row r="8" spans="1:8" x14ac:dyDescent="0.25">
      <c r="A8" s="1"/>
      <c r="B8" s="3" t="s">
        <v>11</v>
      </c>
      <c r="C8" s="1"/>
      <c r="D8" s="1">
        <v>1</v>
      </c>
      <c r="E8" s="1">
        <f>E7/D7</f>
        <v>1.0162162162162161</v>
      </c>
      <c r="F8" s="1">
        <f>F7/D7</f>
        <v>6.7648648648648644</v>
      </c>
      <c r="G8" s="1"/>
      <c r="H8" s="1"/>
    </row>
    <row r="9" spans="1:8" x14ac:dyDescent="0.25">
      <c r="A9" s="1"/>
      <c r="B9" s="18" t="s">
        <v>15</v>
      </c>
      <c r="C9" s="29"/>
      <c r="D9" s="29"/>
      <c r="E9" s="29"/>
      <c r="F9" s="30"/>
      <c r="G9" s="1">
        <f>G7*75/G35</f>
        <v>19.189719577903634</v>
      </c>
      <c r="H9" s="1"/>
    </row>
    <row r="10" spans="1:8" x14ac:dyDescent="0.25">
      <c r="A10" s="1"/>
      <c r="B10" s="18" t="s">
        <v>16</v>
      </c>
      <c r="C10" s="29"/>
      <c r="D10" s="29"/>
      <c r="E10" s="29"/>
      <c r="F10" s="30"/>
      <c r="G10" s="1">
        <f>G7*85/G35</f>
        <v>21.748348854957452</v>
      </c>
      <c r="H10" s="1"/>
    </row>
    <row r="11" spans="1:8" x14ac:dyDescent="0.25">
      <c r="A11" s="1"/>
      <c r="B11" s="18" t="s">
        <v>12</v>
      </c>
      <c r="C11" s="19"/>
      <c r="D11" s="19"/>
      <c r="E11" s="19"/>
      <c r="F11" s="19"/>
      <c r="G11" s="19"/>
      <c r="H11" s="20"/>
    </row>
    <row r="12" spans="1:8" x14ac:dyDescent="0.25">
      <c r="A12" s="1"/>
      <c r="B12" s="1" t="s">
        <v>122</v>
      </c>
      <c r="C12" s="1">
        <v>50</v>
      </c>
      <c r="D12" s="1">
        <v>0.8</v>
      </c>
      <c r="E12" s="1">
        <v>2.54</v>
      </c>
      <c r="F12" s="1">
        <v>4.3099999999999996</v>
      </c>
      <c r="G12" s="1">
        <v>44.64</v>
      </c>
      <c r="H12" s="1"/>
    </row>
    <row r="13" spans="1:8" x14ac:dyDescent="0.25">
      <c r="A13" s="1"/>
      <c r="B13" s="1" t="s">
        <v>66</v>
      </c>
      <c r="C13" s="1" t="s">
        <v>65</v>
      </c>
      <c r="D13" s="1">
        <v>1.58</v>
      </c>
      <c r="E13" s="1">
        <v>4.4000000000000004</v>
      </c>
      <c r="F13" s="1">
        <v>11.23</v>
      </c>
      <c r="G13" s="1">
        <v>91.28</v>
      </c>
      <c r="H13" s="1"/>
    </row>
    <row r="14" spans="1:8" x14ac:dyDescent="0.25">
      <c r="A14" s="1"/>
      <c r="B14" s="1" t="s">
        <v>116</v>
      </c>
      <c r="C14" s="1">
        <v>15</v>
      </c>
      <c r="D14" s="1">
        <v>16.8</v>
      </c>
      <c r="E14" s="1">
        <v>3.07</v>
      </c>
      <c r="F14" s="1">
        <v>0.28999999999999998</v>
      </c>
      <c r="G14" s="1">
        <v>97.66</v>
      </c>
      <c r="H14" s="1"/>
    </row>
    <row r="15" spans="1:8" x14ac:dyDescent="0.25">
      <c r="A15" s="1"/>
      <c r="B15" s="1" t="s">
        <v>117</v>
      </c>
      <c r="C15" s="1">
        <v>100</v>
      </c>
      <c r="D15" s="1">
        <v>7.88</v>
      </c>
      <c r="E15" s="1">
        <v>9.83</v>
      </c>
      <c r="F15" s="1">
        <v>8.9</v>
      </c>
      <c r="G15" s="1">
        <v>159.61000000000001</v>
      </c>
      <c r="H15" s="1"/>
    </row>
    <row r="16" spans="1:8" x14ac:dyDescent="0.25">
      <c r="A16" s="1"/>
      <c r="B16" s="1" t="s">
        <v>67</v>
      </c>
      <c r="C16" s="12">
        <v>150</v>
      </c>
      <c r="D16" s="1">
        <v>4.74</v>
      </c>
      <c r="E16" s="1">
        <v>4.12</v>
      </c>
      <c r="F16" s="1">
        <v>32.03</v>
      </c>
      <c r="G16" s="1">
        <v>188.34</v>
      </c>
      <c r="H16" s="1"/>
    </row>
    <row r="17" spans="1:8" x14ac:dyDescent="0.25">
      <c r="A17" s="1"/>
      <c r="B17" s="1" t="s">
        <v>99</v>
      </c>
      <c r="C17" s="1">
        <v>200</v>
      </c>
      <c r="D17" s="1">
        <v>0.05</v>
      </c>
      <c r="E17" s="1">
        <v>0.01</v>
      </c>
      <c r="F17" s="1">
        <v>11.72</v>
      </c>
      <c r="G17" s="1">
        <v>44.34</v>
      </c>
      <c r="H17" s="1"/>
    </row>
    <row r="18" spans="1:8" x14ac:dyDescent="0.25">
      <c r="A18" s="1"/>
      <c r="B18" s="1" t="s">
        <v>70</v>
      </c>
      <c r="C18" s="1">
        <v>40</v>
      </c>
      <c r="D18" s="1">
        <v>2.6</v>
      </c>
      <c r="E18" s="1">
        <v>0.2</v>
      </c>
      <c r="F18" s="1">
        <v>18.8</v>
      </c>
      <c r="G18" s="1">
        <v>88</v>
      </c>
      <c r="H18" s="1"/>
    </row>
    <row r="19" spans="1:8" x14ac:dyDescent="0.25">
      <c r="A19" s="1"/>
      <c r="B19" s="1" t="s">
        <v>121</v>
      </c>
      <c r="C19" s="1">
        <v>35</v>
      </c>
      <c r="D19" s="1">
        <v>2.63</v>
      </c>
      <c r="E19" s="1">
        <v>0.53</v>
      </c>
      <c r="F19" s="1">
        <v>20.65</v>
      </c>
      <c r="G19" s="1">
        <v>98</v>
      </c>
      <c r="H19" s="1"/>
    </row>
    <row r="20" spans="1:8" x14ac:dyDescent="0.25">
      <c r="A20" s="1"/>
      <c r="B20" s="3" t="s">
        <v>10</v>
      </c>
      <c r="C20" s="1"/>
      <c r="D20" s="1">
        <f>SUM(D12:D19)</f>
        <v>37.08</v>
      </c>
      <c r="E20" s="1">
        <f>SUM(E12:E19)</f>
        <v>24.700000000000003</v>
      </c>
      <c r="F20" s="1">
        <f>SUM(F12:F19)</f>
        <v>107.93</v>
      </c>
      <c r="G20" s="1">
        <f>SUM(G12:G19)</f>
        <v>811.87000000000012</v>
      </c>
      <c r="H20" s="1"/>
    </row>
    <row r="21" spans="1:8" x14ac:dyDescent="0.25">
      <c r="A21" s="1"/>
      <c r="B21" s="3" t="s">
        <v>11</v>
      </c>
      <c r="C21" s="1"/>
      <c r="D21" s="1">
        <v>1</v>
      </c>
      <c r="E21" s="1">
        <f>E20/D20</f>
        <v>0.66612729234088464</v>
      </c>
      <c r="F21" s="1">
        <f>F20/D20</f>
        <v>2.9107335490830639</v>
      </c>
      <c r="G21" s="1"/>
      <c r="H21" s="1"/>
    </row>
    <row r="22" spans="1:8" x14ac:dyDescent="0.25">
      <c r="A22" s="1"/>
      <c r="B22" s="18" t="s">
        <v>15</v>
      </c>
      <c r="C22" s="29"/>
      <c r="D22" s="29"/>
      <c r="E22" s="29"/>
      <c r="F22" s="30"/>
      <c r="G22" s="1">
        <f>G20*75/G35</f>
        <v>34.939577559346546</v>
      </c>
      <c r="H22" s="1"/>
    </row>
    <row r="23" spans="1:8" x14ac:dyDescent="0.25">
      <c r="A23" s="1"/>
      <c r="B23" s="18" t="s">
        <v>16</v>
      </c>
      <c r="C23" s="29"/>
      <c r="D23" s="29"/>
      <c r="E23" s="29"/>
      <c r="F23" s="30"/>
      <c r="G23" s="1">
        <f>G20*85/G35</f>
        <v>39.598187900592755</v>
      </c>
      <c r="H23" s="1"/>
    </row>
    <row r="24" spans="1:8" x14ac:dyDescent="0.25">
      <c r="A24" s="1"/>
      <c r="B24" s="18" t="s">
        <v>62</v>
      </c>
      <c r="C24" s="19"/>
      <c r="D24" s="19"/>
      <c r="E24" s="19"/>
      <c r="F24" s="19"/>
      <c r="G24" s="19"/>
      <c r="H24" s="20"/>
    </row>
    <row r="25" spans="1:8" x14ac:dyDescent="0.25">
      <c r="A25" s="1"/>
      <c r="B25" s="1" t="s">
        <v>69</v>
      </c>
      <c r="C25" s="1">
        <v>50</v>
      </c>
      <c r="D25" s="1">
        <v>4</v>
      </c>
      <c r="E25" s="1">
        <v>12</v>
      </c>
      <c r="F25" s="1"/>
      <c r="G25" s="1">
        <v>123.8</v>
      </c>
      <c r="H25" s="16"/>
    </row>
    <row r="26" spans="1:8" x14ac:dyDescent="0.25">
      <c r="A26" s="1"/>
      <c r="B26" t="s">
        <v>68</v>
      </c>
      <c r="C26">
        <v>150</v>
      </c>
      <c r="D26">
        <v>3.18</v>
      </c>
      <c r="E26">
        <v>4.57</v>
      </c>
      <c r="F26">
        <v>14.2</v>
      </c>
      <c r="G26">
        <v>116.72</v>
      </c>
      <c r="H26" s="1"/>
    </row>
    <row r="27" spans="1:8" x14ac:dyDescent="0.25">
      <c r="A27" s="1"/>
      <c r="B27" s="1" t="s">
        <v>119</v>
      </c>
      <c r="C27" s="1">
        <v>200</v>
      </c>
      <c r="D27" s="1">
        <v>0.28999999999999998</v>
      </c>
      <c r="E27" s="1"/>
      <c r="F27" s="1">
        <v>20.85</v>
      </c>
      <c r="G27" s="1">
        <v>81.44</v>
      </c>
      <c r="H27" s="1"/>
    </row>
    <row r="28" spans="1:8" x14ac:dyDescent="0.25">
      <c r="A28" s="1"/>
      <c r="B28" s="1" t="s">
        <v>70</v>
      </c>
      <c r="C28" s="1">
        <v>30</v>
      </c>
      <c r="D28" s="1">
        <v>1.95</v>
      </c>
      <c r="E28" s="1">
        <v>0.15</v>
      </c>
      <c r="F28" s="1">
        <v>14.1</v>
      </c>
      <c r="G28" s="1">
        <v>66</v>
      </c>
      <c r="H28" s="1"/>
    </row>
    <row r="29" spans="1:8" x14ac:dyDescent="0.25">
      <c r="A29" s="1"/>
      <c r="B29" s="15" t="s">
        <v>120</v>
      </c>
      <c r="C29" s="15">
        <v>20</v>
      </c>
      <c r="D29" s="15">
        <v>1.6</v>
      </c>
      <c r="E29" s="15">
        <v>0.3</v>
      </c>
      <c r="F29" s="15">
        <v>11</v>
      </c>
      <c r="G29" s="15">
        <v>52</v>
      </c>
      <c r="H29" s="1"/>
    </row>
    <row r="30" spans="1:8" x14ac:dyDescent="0.25">
      <c r="A30" s="1"/>
      <c r="B30" s="1" t="s">
        <v>74</v>
      </c>
      <c r="C30" s="1">
        <v>100</v>
      </c>
      <c r="D30" s="1">
        <v>0.4</v>
      </c>
      <c r="E30" s="1">
        <v>0.4</v>
      </c>
      <c r="F30" s="1">
        <v>9.8000000000000007</v>
      </c>
      <c r="G30" s="1">
        <v>45</v>
      </c>
      <c r="H30" s="1"/>
    </row>
    <row r="31" spans="1:8" x14ac:dyDescent="0.25">
      <c r="A31" s="1"/>
      <c r="B31" s="3" t="s">
        <v>10</v>
      </c>
      <c r="C31" s="1"/>
      <c r="D31" s="1">
        <f>SUM(D25:D30)</f>
        <v>11.42</v>
      </c>
      <c r="E31" s="1">
        <f>SUM(E25:E30)</f>
        <v>17.419999999999998</v>
      </c>
      <c r="F31" s="1">
        <f>SUM(F25:F30)</f>
        <v>69.95</v>
      </c>
      <c r="G31" s="1">
        <f>SUM(G25:G30)</f>
        <v>484.96</v>
      </c>
      <c r="H31" s="1"/>
    </row>
    <row r="32" spans="1:8" x14ac:dyDescent="0.25">
      <c r="A32" s="1"/>
      <c r="B32" s="3" t="s">
        <v>11</v>
      </c>
      <c r="C32" s="1"/>
      <c r="D32" s="1">
        <v>1</v>
      </c>
      <c r="E32" s="1">
        <f>E31/D31</f>
        <v>1.5253940455341504</v>
      </c>
      <c r="F32" s="1">
        <f>F31/D31</f>
        <v>6.1252189141856395</v>
      </c>
      <c r="G32" s="1"/>
      <c r="H32" s="1"/>
    </row>
    <row r="33" spans="1:8" x14ac:dyDescent="0.25">
      <c r="A33" s="1"/>
      <c r="B33" s="18" t="s">
        <v>15</v>
      </c>
      <c r="C33" s="29"/>
      <c r="D33" s="29"/>
      <c r="E33" s="29"/>
      <c r="F33" s="30"/>
      <c r="G33" s="1">
        <f>G31*75/G35</f>
        <v>20.870702862749823</v>
      </c>
      <c r="H33" s="1"/>
    </row>
    <row r="34" spans="1:8" x14ac:dyDescent="0.25">
      <c r="A34" s="1"/>
      <c r="B34" s="18" t="s">
        <v>16</v>
      </c>
      <c r="C34" s="29"/>
      <c r="D34" s="29"/>
      <c r="E34" s="29"/>
      <c r="F34" s="30"/>
      <c r="G34" s="1">
        <f>G31*85/G35</f>
        <v>23.653463244449799</v>
      </c>
      <c r="H34" s="1"/>
    </row>
    <row r="35" spans="1:8" x14ac:dyDescent="0.25">
      <c r="A35" s="1"/>
      <c r="B35" s="3" t="s">
        <v>14</v>
      </c>
      <c r="C35" s="1"/>
      <c r="D35" s="1">
        <f>D7+D20+D31</f>
        <v>59.6</v>
      </c>
      <c r="E35" s="1">
        <f>E7+E20+E31</f>
        <v>53.400000000000006</v>
      </c>
      <c r="F35" s="1">
        <f>F7+F20+F31</f>
        <v>252.97000000000003</v>
      </c>
      <c r="G35" s="1">
        <f>G7+G20+G31</f>
        <v>1742.73</v>
      </c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3" t="s">
        <v>11</v>
      </c>
      <c r="C37" s="1"/>
      <c r="D37" s="1">
        <v>1</v>
      </c>
      <c r="E37" s="1">
        <f>E35/D35</f>
        <v>0.8959731543624162</v>
      </c>
      <c r="F37" s="1">
        <f>F35/D35</f>
        <v>4.2444630872483229</v>
      </c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21" t="s">
        <v>18</v>
      </c>
      <c r="C39" s="22"/>
      <c r="D39" s="22"/>
      <c r="E39" s="22"/>
      <c r="F39" s="23"/>
      <c r="G39" s="27">
        <f>G35*100/1200</f>
        <v>145.22749999999999</v>
      </c>
      <c r="H39" s="1"/>
    </row>
    <row r="40" spans="1:8" x14ac:dyDescent="0.25">
      <c r="A40" s="1"/>
      <c r="B40" s="24"/>
      <c r="C40" s="25"/>
      <c r="D40" s="25"/>
      <c r="E40" s="25"/>
      <c r="F40" s="26"/>
      <c r="G40" s="28"/>
      <c r="H40" s="1"/>
    </row>
    <row r="41" spans="1:8" x14ac:dyDescent="0.25">
      <c r="A41" s="1"/>
      <c r="B41" s="21" t="s">
        <v>17</v>
      </c>
      <c r="C41" s="22"/>
      <c r="D41" s="22"/>
      <c r="E41" s="22"/>
      <c r="F41" s="23"/>
      <c r="G41" s="27">
        <f>G35*100/1500</f>
        <v>116.182</v>
      </c>
      <c r="H41" s="1"/>
    </row>
    <row r="42" spans="1:8" x14ac:dyDescent="0.25">
      <c r="A42" s="1"/>
      <c r="B42" s="24"/>
      <c r="C42" s="25"/>
      <c r="D42" s="25"/>
      <c r="E42" s="25"/>
      <c r="F42" s="26"/>
      <c r="G42" s="28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6" t="s">
        <v>53</v>
      </c>
      <c r="C44" s="6"/>
      <c r="D44" s="6"/>
      <c r="E44" s="6"/>
      <c r="F44" s="6"/>
      <c r="G44" s="6"/>
      <c r="H44" s="6"/>
    </row>
    <row r="45" spans="1:8" x14ac:dyDescent="0.25">
      <c r="B45" s="1"/>
      <c r="C45" s="1"/>
      <c r="D45" s="1"/>
      <c r="E45" s="1"/>
      <c r="F45" s="1"/>
      <c r="G45" s="1"/>
      <c r="H45" s="1"/>
    </row>
    <row r="46" spans="1:8" x14ac:dyDescent="0.25">
      <c r="B46" s="7" t="s">
        <v>54</v>
      </c>
      <c r="C46" s="6"/>
      <c r="D46" s="1">
        <v>4</v>
      </c>
      <c r="E46" s="1">
        <v>9</v>
      </c>
      <c r="F46" s="1">
        <v>4</v>
      </c>
      <c r="G46" s="1"/>
      <c r="H46" s="1"/>
    </row>
    <row r="47" spans="1:8" x14ac:dyDescent="0.25">
      <c r="B47" s="6"/>
      <c r="C47" s="6"/>
      <c r="D47" s="1"/>
      <c r="E47" s="1"/>
      <c r="F47" s="1"/>
      <c r="G47" s="1"/>
      <c r="H47" s="1"/>
    </row>
    <row r="48" spans="1:8" x14ac:dyDescent="0.25">
      <c r="B48" s="7" t="s">
        <v>55</v>
      </c>
      <c r="C48" s="6"/>
      <c r="D48" s="1">
        <f>D35*D46</f>
        <v>238.4</v>
      </c>
      <c r="E48" s="1">
        <f t="shared" ref="E48:F48" si="0">E35*E46</f>
        <v>480.6</v>
      </c>
      <c r="F48" s="1">
        <f t="shared" si="0"/>
        <v>1011.8800000000001</v>
      </c>
      <c r="G48" s="1"/>
      <c r="H48" s="1"/>
    </row>
    <row r="49" spans="1:8" x14ac:dyDescent="0.25">
      <c r="B49" s="6"/>
      <c r="C49" s="6"/>
      <c r="D49" s="1"/>
      <c r="E49" s="1"/>
      <c r="F49" s="1"/>
      <c r="G49" s="1"/>
      <c r="H49" s="1"/>
    </row>
    <row r="50" spans="1:8" x14ac:dyDescent="0.25">
      <c r="B50" s="7" t="s">
        <v>56</v>
      </c>
      <c r="C50" s="6"/>
      <c r="D50" s="1">
        <f>D48+E48+F48</f>
        <v>1730.88</v>
      </c>
      <c r="E50" s="1"/>
      <c r="F50" s="1"/>
      <c r="G50" s="1"/>
      <c r="H50" s="1"/>
    </row>
    <row r="51" spans="1:8" x14ac:dyDescent="0.25">
      <c r="B51" s="6"/>
      <c r="C51" s="6"/>
      <c r="D51" s="1"/>
      <c r="E51" s="1"/>
      <c r="F51" s="1"/>
      <c r="G51" s="1"/>
      <c r="H51" s="1"/>
    </row>
    <row r="52" spans="1:8" ht="30" x14ac:dyDescent="0.25">
      <c r="B52" s="7" t="s">
        <v>57</v>
      </c>
      <c r="C52" s="6"/>
      <c r="D52" s="1">
        <f>D48*100/D50</f>
        <v>13.773340728415603</v>
      </c>
      <c r="E52" s="1">
        <f>E48*100/D50</f>
        <v>27.766222961730449</v>
      </c>
      <c r="F52" s="1">
        <f>F48*100/D50</f>
        <v>58.460436309853954</v>
      </c>
      <c r="G52" s="1"/>
      <c r="H52" s="1"/>
    </row>
    <row r="53" spans="1:8" x14ac:dyDescent="0.25">
      <c r="B53" s="6"/>
      <c r="C53" s="6"/>
      <c r="D53" s="1"/>
      <c r="E53" s="1"/>
      <c r="F53" s="1"/>
      <c r="G53" s="1"/>
      <c r="H53" s="1"/>
    </row>
    <row r="54" spans="1:8" ht="45" x14ac:dyDescent="0.25">
      <c r="B54" s="7" t="s">
        <v>58</v>
      </c>
      <c r="C54" s="6"/>
      <c r="D54" s="6" t="s">
        <v>59</v>
      </c>
      <c r="E54" s="6" t="s">
        <v>60</v>
      </c>
      <c r="F54" s="6" t="s">
        <v>61</v>
      </c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  <row r="65" spans="1:8" x14ac:dyDescent="0.25">
      <c r="A65" s="1"/>
      <c r="B65" s="1"/>
      <c r="C65" s="1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  <row r="68" spans="1:8" x14ac:dyDescent="0.25">
      <c r="A68" s="1"/>
      <c r="B68" s="1"/>
      <c r="C68" s="1"/>
      <c r="D68" s="1"/>
      <c r="E68" s="1"/>
      <c r="F68" s="1"/>
      <c r="G68" s="1"/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0" spans="1:8" x14ac:dyDescent="0.25">
      <c r="A70" s="1"/>
      <c r="B70" s="1"/>
      <c r="C70" s="1"/>
      <c r="D70" s="1"/>
      <c r="E70" s="1"/>
      <c r="F70" s="1"/>
      <c r="G70" s="1"/>
      <c r="H70" s="1"/>
    </row>
    <row r="71" spans="1:8" x14ac:dyDescent="0.25">
      <c r="A71" s="1"/>
      <c r="B71" s="1"/>
      <c r="C71" s="1"/>
      <c r="D71" s="1"/>
      <c r="E71" s="1"/>
      <c r="F71" s="1"/>
      <c r="G71" s="1"/>
      <c r="H71" s="1"/>
    </row>
    <row r="72" spans="1:8" x14ac:dyDescent="0.25">
      <c r="A72" s="1"/>
      <c r="B72" s="1"/>
      <c r="C72" s="1"/>
      <c r="D72" s="1"/>
      <c r="E72" s="1"/>
      <c r="F72" s="1"/>
      <c r="G72" s="1"/>
      <c r="H72" s="1"/>
    </row>
  </sheetData>
  <mergeCells count="14">
    <mergeCell ref="B2:H2"/>
    <mergeCell ref="B3:H3"/>
    <mergeCell ref="B11:H11"/>
    <mergeCell ref="B24:H24"/>
    <mergeCell ref="B41:F42"/>
    <mergeCell ref="G41:G42"/>
    <mergeCell ref="B9:F9"/>
    <mergeCell ref="B10:F10"/>
    <mergeCell ref="B22:F22"/>
    <mergeCell ref="B23:F23"/>
    <mergeCell ref="B33:F33"/>
    <mergeCell ref="B34:F34"/>
    <mergeCell ref="B39:F40"/>
    <mergeCell ref="G39:G40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3"/>
  <sheetViews>
    <sheetView tabSelected="1" workbookViewId="0">
      <selection activeCell="M15" sqref="M15"/>
    </sheetView>
  </sheetViews>
  <sheetFormatPr defaultRowHeight="15" x14ac:dyDescent="0.25"/>
  <cols>
    <col min="1" max="1" width="5.7109375" customWidth="1"/>
    <col min="2" max="2" width="27.140625" customWidth="1"/>
    <col min="8" max="8" width="1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27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 t="s">
        <v>110</v>
      </c>
      <c r="C4" s="1">
        <v>70</v>
      </c>
      <c r="D4" s="1">
        <v>6.49</v>
      </c>
      <c r="E4" s="1">
        <v>8.44</v>
      </c>
      <c r="F4" s="1">
        <v>1.19</v>
      </c>
      <c r="G4" s="1">
        <v>108.52</v>
      </c>
      <c r="H4" s="1"/>
    </row>
    <row r="5" spans="1:8" x14ac:dyDescent="0.25">
      <c r="A5" s="1"/>
      <c r="B5" s="1" t="s">
        <v>92</v>
      </c>
      <c r="C5" s="1">
        <v>200</v>
      </c>
      <c r="D5" s="1">
        <v>3.07</v>
      </c>
      <c r="E5" s="1">
        <v>2.65</v>
      </c>
      <c r="F5" s="1">
        <v>16.829999999999998</v>
      </c>
      <c r="G5" s="1">
        <v>100.5</v>
      </c>
      <c r="H5" s="1"/>
    </row>
    <row r="6" spans="1:8" x14ac:dyDescent="0.25">
      <c r="A6" s="1"/>
      <c r="B6" s="1" t="s">
        <v>70</v>
      </c>
      <c r="C6" s="1">
        <v>30</v>
      </c>
      <c r="D6" s="1">
        <v>1.95</v>
      </c>
      <c r="E6" s="1">
        <v>0.15</v>
      </c>
      <c r="F6" s="1">
        <v>14.1</v>
      </c>
      <c r="G6" s="1">
        <v>66</v>
      </c>
    </row>
    <row r="7" spans="1:8" x14ac:dyDescent="0.25">
      <c r="A7" s="1"/>
      <c r="B7" s="1" t="s">
        <v>85</v>
      </c>
      <c r="C7" s="1">
        <v>50</v>
      </c>
      <c r="D7" s="1">
        <v>5.86</v>
      </c>
      <c r="E7" s="1">
        <v>8.2799999999999994</v>
      </c>
      <c r="F7" s="1">
        <v>14.5</v>
      </c>
      <c r="G7" s="1">
        <v>158.75</v>
      </c>
      <c r="H7" s="1"/>
    </row>
    <row r="8" spans="1:8" x14ac:dyDescent="0.25">
      <c r="A8" s="1"/>
      <c r="B8" s="3" t="s">
        <v>10</v>
      </c>
      <c r="C8" s="1"/>
      <c r="D8" s="1">
        <f>SUM(D4:D7)</f>
        <v>17.37</v>
      </c>
      <c r="E8" s="1">
        <f>SUM(E4:E7)</f>
        <v>19.52</v>
      </c>
      <c r="F8" s="1">
        <f>SUM(F4:F7)</f>
        <v>46.62</v>
      </c>
      <c r="G8" s="1">
        <f>SUM(G4:G7)</f>
        <v>433.77</v>
      </c>
      <c r="H8" s="1"/>
    </row>
    <row r="9" spans="1:8" x14ac:dyDescent="0.25">
      <c r="A9" s="1"/>
      <c r="B9" s="3" t="s">
        <v>11</v>
      </c>
      <c r="C9" s="1"/>
      <c r="D9" s="1">
        <v>1</v>
      </c>
      <c r="E9" s="1">
        <f>E8/D8</f>
        <v>1.1237766263672999</v>
      </c>
      <c r="F9" s="1">
        <f>F8/D8</f>
        <v>2.6839378238341967</v>
      </c>
      <c r="G9" s="1"/>
      <c r="H9" s="1"/>
    </row>
    <row r="10" spans="1:8" x14ac:dyDescent="0.25">
      <c r="A10" s="1"/>
      <c r="B10" s="18" t="s">
        <v>15</v>
      </c>
      <c r="C10" s="29"/>
      <c r="D10" s="29"/>
      <c r="E10" s="29"/>
      <c r="F10" s="30"/>
      <c r="G10" s="1">
        <f>G8*75/G34</f>
        <v>22.778688008066041</v>
      </c>
      <c r="H10" s="1"/>
    </row>
    <row r="11" spans="1:8" x14ac:dyDescent="0.25">
      <c r="A11" s="1"/>
      <c r="B11" s="18" t="s">
        <v>16</v>
      </c>
      <c r="C11" s="29"/>
      <c r="D11" s="29"/>
      <c r="E11" s="29"/>
      <c r="F11" s="30"/>
      <c r="G11" s="1">
        <f>G8*85/G34</f>
        <v>25.815846409141511</v>
      </c>
      <c r="H11" s="1"/>
    </row>
    <row r="12" spans="1:8" x14ac:dyDescent="0.25">
      <c r="A12" s="1"/>
      <c r="B12" s="18" t="s">
        <v>12</v>
      </c>
      <c r="C12" s="19"/>
      <c r="D12" s="19"/>
      <c r="E12" s="19"/>
      <c r="F12" s="19"/>
      <c r="G12" s="19"/>
      <c r="H12" s="20"/>
    </row>
    <row r="13" spans="1:8" x14ac:dyDescent="0.25">
      <c r="A13" s="1"/>
      <c r="B13" s="1" t="s">
        <v>122</v>
      </c>
      <c r="C13" s="1">
        <v>50</v>
      </c>
      <c r="D13" s="1">
        <v>0.8</v>
      </c>
      <c r="E13" s="1">
        <v>2.54</v>
      </c>
      <c r="F13" s="1">
        <v>4.3099999999999996</v>
      </c>
      <c r="G13" s="1">
        <v>44.64</v>
      </c>
      <c r="H13" s="1"/>
    </row>
    <row r="14" spans="1:8" x14ac:dyDescent="0.25">
      <c r="A14" s="1"/>
      <c r="B14" s="1" t="s">
        <v>136</v>
      </c>
      <c r="C14" s="1" t="s">
        <v>100</v>
      </c>
      <c r="D14" s="1">
        <v>5.59</v>
      </c>
      <c r="E14" s="1">
        <v>2.5</v>
      </c>
      <c r="F14" s="1">
        <v>10.39</v>
      </c>
      <c r="G14" s="1">
        <v>86.47</v>
      </c>
      <c r="H14" s="1"/>
    </row>
    <row r="15" spans="1:8" x14ac:dyDescent="0.25">
      <c r="A15" s="1"/>
      <c r="B15" s="1" t="s">
        <v>137</v>
      </c>
      <c r="C15" s="1">
        <v>70</v>
      </c>
      <c r="D15" s="1">
        <v>10.08</v>
      </c>
      <c r="E15" s="1">
        <v>5.33</v>
      </c>
      <c r="F15" s="1">
        <v>2.5099999999999998</v>
      </c>
      <c r="G15" s="1">
        <v>138.44</v>
      </c>
      <c r="H15" s="1"/>
    </row>
    <row r="16" spans="1:8" x14ac:dyDescent="0.25">
      <c r="A16" s="1"/>
      <c r="B16" s="1" t="s">
        <v>101</v>
      </c>
      <c r="C16" s="1">
        <v>150</v>
      </c>
      <c r="D16" s="1">
        <v>4.1399999999999997</v>
      </c>
      <c r="E16" s="1">
        <v>3.97</v>
      </c>
      <c r="F16" s="1">
        <v>20.6</v>
      </c>
      <c r="G16" s="1">
        <v>137.88</v>
      </c>
      <c r="H16" s="1"/>
    </row>
    <row r="17" spans="1:8" x14ac:dyDescent="0.25">
      <c r="A17" s="1"/>
      <c r="B17" s="1" t="s">
        <v>119</v>
      </c>
      <c r="C17" s="1">
        <v>200</v>
      </c>
      <c r="D17" s="1">
        <v>0.32</v>
      </c>
      <c r="E17" s="1">
        <v>0</v>
      </c>
      <c r="F17" s="1">
        <v>23.56</v>
      </c>
      <c r="G17" s="1">
        <v>91.5</v>
      </c>
      <c r="H17" s="1"/>
    </row>
    <row r="18" spans="1:8" x14ac:dyDescent="0.25">
      <c r="A18" s="1"/>
      <c r="B18" s="1" t="s">
        <v>70</v>
      </c>
      <c r="C18" s="1">
        <v>30</v>
      </c>
      <c r="D18" s="1">
        <v>1.95</v>
      </c>
      <c r="E18" s="1">
        <v>0.15</v>
      </c>
      <c r="F18" s="1">
        <v>14.1</v>
      </c>
      <c r="G18" s="1">
        <v>66</v>
      </c>
      <c r="H18" s="1"/>
    </row>
    <row r="19" spans="1:8" x14ac:dyDescent="0.25">
      <c r="A19" s="1"/>
      <c r="B19" s="1" t="s">
        <v>121</v>
      </c>
      <c r="C19" s="1">
        <v>35</v>
      </c>
      <c r="D19" s="1">
        <v>2.63</v>
      </c>
      <c r="E19" s="1">
        <v>0.53</v>
      </c>
      <c r="F19" s="1">
        <v>20.65</v>
      </c>
      <c r="G19" s="1">
        <v>98</v>
      </c>
      <c r="H19" s="1"/>
    </row>
    <row r="20" spans="1:8" x14ac:dyDescent="0.25">
      <c r="A20" s="1"/>
      <c r="B20" s="9"/>
      <c r="C20" s="9"/>
      <c r="D20" s="9"/>
      <c r="E20" s="9"/>
      <c r="F20" s="9"/>
      <c r="G20" s="9"/>
    </row>
    <row r="21" spans="1:8" x14ac:dyDescent="0.25">
      <c r="A21" s="1"/>
      <c r="B21" s="3" t="s">
        <v>10</v>
      </c>
      <c r="C21" s="1"/>
      <c r="D21" s="1">
        <f>SUM(D13:D20)</f>
        <v>25.509999999999998</v>
      </c>
      <c r="E21" s="1">
        <f>SUM(E13:E20)</f>
        <v>15.020000000000001</v>
      </c>
      <c r="F21" s="1">
        <f>SUM(F13:F20)</f>
        <v>96.12</v>
      </c>
      <c r="G21" s="1">
        <f>SUM(G13:G20)</f>
        <v>662.93000000000006</v>
      </c>
      <c r="H21" s="1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0.58878871030968261</v>
      </c>
      <c r="F22" s="1">
        <f>F21/D21</f>
        <v>3.7679341434731484</v>
      </c>
      <c r="G22" s="1"/>
      <c r="H22" s="1"/>
    </row>
    <row r="23" spans="1:8" x14ac:dyDescent="0.25">
      <c r="A23" s="1"/>
      <c r="B23" s="18" t="s">
        <v>15</v>
      </c>
      <c r="C23" s="29"/>
      <c r="D23" s="29"/>
      <c r="E23" s="29"/>
      <c r="F23" s="30"/>
      <c r="G23" s="1">
        <f>G21*75/G34</f>
        <v>34.812632596046804</v>
      </c>
      <c r="H23" s="1"/>
    </row>
    <row r="24" spans="1:8" x14ac:dyDescent="0.25">
      <c r="A24" s="1"/>
      <c r="B24" s="18" t="s">
        <v>16</v>
      </c>
      <c r="C24" s="29"/>
      <c r="D24" s="29"/>
      <c r="E24" s="29"/>
      <c r="F24" s="30"/>
      <c r="G24" s="1">
        <f>G21*85/G34</f>
        <v>39.454316942186374</v>
      </c>
      <c r="H24" s="1"/>
    </row>
    <row r="25" spans="1:8" x14ac:dyDescent="0.25">
      <c r="A25" s="1"/>
      <c r="B25" s="18" t="s">
        <v>13</v>
      </c>
      <c r="C25" s="19"/>
      <c r="D25" s="19"/>
      <c r="E25" s="19"/>
      <c r="F25" s="19"/>
      <c r="G25" s="19"/>
      <c r="H25" s="20"/>
    </row>
    <row r="26" spans="1:8" x14ac:dyDescent="0.25">
      <c r="A26" s="1"/>
      <c r="B26" s="1" t="s">
        <v>98</v>
      </c>
      <c r="C26" s="1">
        <v>150</v>
      </c>
      <c r="D26" s="1">
        <v>6.18</v>
      </c>
      <c r="E26" s="1">
        <v>6</v>
      </c>
      <c r="F26" s="1">
        <v>29.06</v>
      </c>
      <c r="G26" s="1">
        <v>196.77</v>
      </c>
      <c r="H26" s="1"/>
    </row>
    <row r="27" spans="1:8" x14ac:dyDescent="0.25">
      <c r="A27" s="1"/>
      <c r="B27" s="1" t="s">
        <v>111</v>
      </c>
      <c r="C27" s="1">
        <v>200</v>
      </c>
      <c r="D27" s="1">
        <v>0.18</v>
      </c>
      <c r="E27" s="1">
        <v>0.04</v>
      </c>
      <c r="F27" s="1">
        <v>19.57</v>
      </c>
      <c r="G27" s="1">
        <v>76.14</v>
      </c>
      <c r="H27" s="1"/>
    </row>
    <row r="28" spans="1:8" x14ac:dyDescent="0.25">
      <c r="A28" s="1"/>
      <c r="B28" s="1" t="s">
        <v>114</v>
      </c>
      <c r="C28" s="1">
        <v>20</v>
      </c>
      <c r="D28" s="1">
        <v>0.08</v>
      </c>
      <c r="E28" s="1"/>
      <c r="F28" s="1">
        <v>15.2</v>
      </c>
      <c r="G28" s="1">
        <v>58.6</v>
      </c>
      <c r="H28" s="1"/>
    </row>
    <row r="29" spans="1:8" x14ac:dyDescent="0.25">
      <c r="A29" s="1"/>
      <c r="H29" s="1"/>
    </row>
    <row r="30" spans="1:8" x14ac:dyDescent="0.25">
      <c r="A30" s="1"/>
      <c r="B30" s="3" t="s">
        <v>10</v>
      </c>
      <c r="C30" s="1"/>
      <c r="D30" s="1">
        <f>SUM(D26:D29)</f>
        <v>6.4399999999999995</v>
      </c>
      <c r="E30" s="1">
        <f>SUM(E26:E29)</f>
        <v>6.04</v>
      </c>
      <c r="F30" s="1">
        <f>SUM(F26:F29)</f>
        <v>63.83</v>
      </c>
      <c r="G30" s="1">
        <f>SUM(G26:G29)</f>
        <v>331.51000000000005</v>
      </c>
      <c r="H30" s="1"/>
    </row>
    <row r="31" spans="1:8" x14ac:dyDescent="0.25">
      <c r="A31" s="1"/>
      <c r="B31" s="3" t="s">
        <v>11</v>
      </c>
      <c r="C31" s="1"/>
      <c r="D31" s="1">
        <v>1</v>
      </c>
      <c r="E31" s="1">
        <f>E30/D30</f>
        <v>0.93788819875776408</v>
      </c>
      <c r="F31" s="1">
        <f>F30/D30</f>
        <v>9.9114906832298146</v>
      </c>
      <c r="G31" s="1"/>
      <c r="H31" s="1"/>
    </row>
    <row r="32" spans="1:8" x14ac:dyDescent="0.25">
      <c r="A32" s="1"/>
      <c r="B32" s="18" t="s">
        <v>15</v>
      </c>
      <c r="C32" s="29"/>
      <c r="D32" s="29"/>
      <c r="E32" s="29"/>
      <c r="F32" s="30"/>
      <c r="G32" s="1">
        <f>G30*75/G34</f>
        <v>17.408679395887162</v>
      </c>
      <c r="H32" s="1"/>
    </row>
    <row r="33" spans="1:8" x14ac:dyDescent="0.25">
      <c r="A33" s="1"/>
      <c r="B33" s="18" t="s">
        <v>16</v>
      </c>
      <c r="C33" s="29"/>
      <c r="D33" s="29"/>
      <c r="E33" s="29"/>
      <c r="F33" s="30"/>
      <c r="G33" s="1">
        <f>G30*85/G34</f>
        <v>19.729836648672119</v>
      </c>
      <c r="H33" s="1"/>
    </row>
    <row r="34" spans="1:8" x14ac:dyDescent="0.25">
      <c r="A34" s="1"/>
      <c r="B34" s="3" t="s">
        <v>14</v>
      </c>
      <c r="C34" s="1"/>
      <c r="D34" s="1">
        <f>D8+D21+D30</f>
        <v>49.319999999999993</v>
      </c>
      <c r="E34" s="1">
        <f>E8+E21+E30</f>
        <v>40.58</v>
      </c>
      <c r="F34" s="1">
        <f>F8+F21+F30</f>
        <v>206.57</v>
      </c>
      <c r="G34" s="1">
        <f>G8+G21+G30</f>
        <v>1428.21</v>
      </c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3" t="s">
        <v>11</v>
      </c>
      <c r="C36" s="1"/>
      <c r="D36" s="1">
        <v>1</v>
      </c>
      <c r="E36" s="1">
        <f>E34/D34</f>
        <v>0.82278994322789956</v>
      </c>
      <c r="F36" s="1">
        <f>F34/D34</f>
        <v>4.188361719383618</v>
      </c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21" t="s">
        <v>18</v>
      </c>
      <c r="C38" s="22"/>
      <c r="D38" s="22"/>
      <c r="E38" s="22"/>
      <c r="F38" s="23"/>
      <c r="G38" s="27">
        <f>G34*100/1200</f>
        <v>119.0175</v>
      </c>
      <c r="H38" s="1"/>
    </row>
    <row r="39" spans="1:8" x14ac:dyDescent="0.25">
      <c r="A39" s="1"/>
      <c r="B39" s="24"/>
      <c r="C39" s="25"/>
      <c r="D39" s="25"/>
      <c r="E39" s="25"/>
      <c r="F39" s="26"/>
      <c r="G39" s="28"/>
      <c r="H39" s="1"/>
    </row>
    <row r="40" spans="1:8" x14ac:dyDescent="0.25">
      <c r="A40" s="1"/>
      <c r="B40" s="21" t="s">
        <v>17</v>
      </c>
      <c r="C40" s="22"/>
      <c r="D40" s="22"/>
      <c r="E40" s="22"/>
      <c r="F40" s="23"/>
      <c r="G40" s="27">
        <f>G34*100/1500</f>
        <v>95.213999999999999</v>
      </c>
      <c r="H40" s="1"/>
    </row>
    <row r="41" spans="1:8" x14ac:dyDescent="0.25">
      <c r="A41" s="1"/>
      <c r="B41" s="24"/>
      <c r="C41" s="25"/>
      <c r="D41" s="25"/>
      <c r="E41" s="25"/>
      <c r="F41" s="26"/>
      <c r="G41" s="28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B43" s="6" t="s">
        <v>53</v>
      </c>
      <c r="C43" s="6"/>
      <c r="D43" s="6"/>
      <c r="E43" s="6"/>
      <c r="F43" s="6"/>
      <c r="G43" s="6"/>
      <c r="H43" s="6"/>
    </row>
    <row r="44" spans="1:8" x14ac:dyDescent="0.25">
      <c r="B44" s="1"/>
      <c r="C44" s="1"/>
      <c r="D44" s="1"/>
      <c r="E44" s="1"/>
      <c r="F44" s="1"/>
      <c r="G44" s="1"/>
      <c r="H44" s="1"/>
    </row>
    <row r="45" spans="1:8" ht="30" x14ac:dyDescent="0.25">
      <c r="B45" s="7" t="s">
        <v>54</v>
      </c>
      <c r="C45" s="6"/>
      <c r="D45" s="1">
        <v>4</v>
      </c>
      <c r="E45" s="1">
        <v>9</v>
      </c>
      <c r="F45" s="1">
        <v>4</v>
      </c>
      <c r="G45" s="1"/>
      <c r="H45" s="1"/>
    </row>
    <row r="46" spans="1:8" x14ac:dyDescent="0.25">
      <c r="B46" s="6"/>
      <c r="C46" s="6"/>
      <c r="D46" s="1"/>
      <c r="E46" s="1"/>
      <c r="F46" s="1"/>
      <c r="G46" s="1"/>
      <c r="H46" s="1"/>
    </row>
    <row r="47" spans="1:8" x14ac:dyDescent="0.25">
      <c r="B47" s="7" t="s">
        <v>55</v>
      </c>
      <c r="C47" s="6"/>
      <c r="D47" s="1">
        <f>D34*D45</f>
        <v>197.27999999999997</v>
      </c>
      <c r="E47" s="1">
        <f t="shared" ref="E47:F47" si="0">E34*E45</f>
        <v>365.21999999999997</v>
      </c>
      <c r="F47" s="1">
        <f t="shared" si="0"/>
        <v>826.28</v>
      </c>
      <c r="G47" s="1"/>
      <c r="H47" s="1"/>
    </row>
    <row r="48" spans="1:8" x14ac:dyDescent="0.25">
      <c r="B48" s="6"/>
      <c r="C48" s="6"/>
      <c r="D48" s="1"/>
      <c r="E48" s="1"/>
      <c r="F48" s="1"/>
      <c r="G48" s="1"/>
      <c r="H48" s="1"/>
    </row>
    <row r="49" spans="2:8" x14ac:dyDescent="0.25">
      <c r="B49" s="7" t="s">
        <v>56</v>
      </c>
      <c r="C49" s="6"/>
      <c r="D49" s="1">
        <f>D47+E47+F47</f>
        <v>1388.78</v>
      </c>
      <c r="E49" s="1"/>
      <c r="F49" s="1"/>
      <c r="G49" s="1"/>
      <c r="H49" s="1"/>
    </row>
    <row r="50" spans="2:8" x14ac:dyDescent="0.25">
      <c r="B50" s="6"/>
      <c r="C50" s="6"/>
      <c r="D50" s="1"/>
      <c r="E50" s="1"/>
      <c r="F50" s="1"/>
      <c r="G50" s="1"/>
      <c r="H50" s="1"/>
    </row>
    <row r="51" spans="2:8" ht="30" x14ac:dyDescent="0.25">
      <c r="B51" s="7" t="s">
        <v>57</v>
      </c>
      <c r="C51" s="6"/>
      <c r="D51" s="1">
        <f>D47*100/D49</f>
        <v>14.205273693457565</v>
      </c>
      <c r="E51" s="1">
        <f>E47*100/D49</f>
        <v>26.29790175549763</v>
      </c>
      <c r="F51" s="1">
        <f>F47*100/D49</f>
        <v>59.496824551044803</v>
      </c>
      <c r="G51" s="1"/>
      <c r="H51" s="1"/>
    </row>
    <row r="52" spans="2:8" x14ac:dyDescent="0.25">
      <c r="B52" s="6"/>
      <c r="C52" s="6"/>
      <c r="D52" s="1"/>
      <c r="E52" s="1"/>
      <c r="F52" s="1"/>
      <c r="G52" s="1"/>
      <c r="H52" s="1"/>
    </row>
    <row r="53" spans="2:8" ht="45" x14ac:dyDescent="0.25">
      <c r="B53" s="7" t="s">
        <v>58</v>
      </c>
      <c r="C53" s="6"/>
      <c r="D53" s="6" t="s">
        <v>59</v>
      </c>
      <c r="E53" s="6" t="s">
        <v>60</v>
      </c>
      <c r="F53" s="6" t="s">
        <v>61</v>
      </c>
      <c r="G53" s="1"/>
      <c r="H53" s="1"/>
    </row>
  </sheetData>
  <mergeCells count="14">
    <mergeCell ref="B40:F41"/>
    <mergeCell ref="G40:G41"/>
    <mergeCell ref="B24:F24"/>
    <mergeCell ref="B25:H25"/>
    <mergeCell ref="B32:F32"/>
    <mergeCell ref="B33:F33"/>
    <mergeCell ref="B38:F39"/>
    <mergeCell ref="G38:G39"/>
    <mergeCell ref="B23:F23"/>
    <mergeCell ref="B2:H2"/>
    <mergeCell ref="B3:H3"/>
    <mergeCell ref="B10:F10"/>
    <mergeCell ref="B11:F11"/>
    <mergeCell ref="B12:H1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0"/>
  <sheetViews>
    <sheetView topLeftCell="A25" workbookViewId="0">
      <selection activeCell="G52" sqref="G52:G5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28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8" t="s">
        <v>15</v>
      </c>
      <c r="C16" s="29"/>
      <c r="D16" s="29"/>
      <c r="E16" s="29"/>
      <c r="F16" s="30"/>
      <c r="G16" s="1" t="e">
        <f>G14*75/G48</f>
        <v>#DIV/0!</v>
      </c>
      <c r="H16" s="1"/>
    </row>
    <row r="17" spans="1:8" x14ac:dyDescent="0.25">
      <c r="A17" s="1"/>
      <c r="B17" s="18" t="s">
        <v>16</v>
      </c>
      <c r="C17" s="29"/>
      <c r="D17" s="29"/>
      <c r="E17" s="29"/>
      <c r="F17" s="30"/>
      <c r="G17" s="1" t="e">
        <f>G14*85/G48</f>
        <v>#DIV/0!</v>
      </c>
      <c r="H17" s="1"/>
    </row>
    <row r="18" spans="1:8" x14ac:dyDescent="0.25">
      <c r="A18" s="1"/>
      <c r="B18" s="18" t="s">
        <v>12</v>
      </c>
      <c r="C18" s="19"/>
      <c r="D18" s="19"/>
      <c r="E18" s="19"/>
      <c r="F18" s="19"/>
      <c r="G18" s="19"/>
      <c r="H18" s="20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8" t="s">
        <v>15</v>
      </c>
      <c r="C31" s="29"/>
      <c r="D31" s="29"/>
      <c r="E31" s="29"/>
      <c r="F31" s="30"/>
      <c r="G31" s="1" t="e">
        <f>G29*75/G48</f>
        <v>#DIV/0!</v>
      </c>
      <c r="H31" s="1"/>
    </row>
    <row r="32" spans="1:8" x14ac:dyDescent="0.25">
      <c r="A32" s="1"/>
      <c r="B32" s="18" t="s">
        <v>16</v>
      </c>
      <c r="C32" s="29"/>
      <c r="D32" s="29"/>
      <c r="E32" s="29"/>
      <c r="F32" s="30"/>
      <c r="G32" s="1" t="e">
        <f>G29*75/G48</f>
        <v>#DIV/0!</v>
      </c>
      <c r="H32" s="1"/>
    </row>
    <row r="33" spans="1:8" x14ac:dyDescent="0.25">
      <c r="A33" s="1"/>
      <c r="B33" s="18" t="s">
        <v>13</v>
      </c>
      <c r="C33" s="19"/>
      <c r="D33" s="19"/>
      <c r="E33" s="19"/>
      <c r="F33" s="19"/>
      <c r="G33" s="19"/>
      <c r="H33" s="20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8" t="s">
        <v>15</v>
      </c>
      <c r="C46" s="29"/>
      <c r="D46" s="29"/>
      <c r="E46" s="29"/>
      <c r="F46" s="30"/>
      <c r="G46" s="1" t="e">
        <f>G44*75/G48</f>
        <v>#DIV/0!</v>
      </c>
      <c r="H46" s="1"/>
    </row>
    <row r="47" spans="1:8" x14ac:dyDescent="0.25">
      <c r="A47" s="1"/>
      <c r="B47" s="18" t="s">
        <v>16</v>
      </c>
      <c r="C47" s="29"/>
      <c r="D47" s="29"/>
      <c r="E47" s="29"/>
      <c r="F47" s="30"/>
      <c r="G47" s="1" t="e">
        <f>G44*85/G48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21" t="s">
        <v>18</v>
      </c>
      <c r="C52" s="22"/>
      <c r="D52" s="22"/>
      <c r="E52" s="22"/>
      <c r="F52" s="23"/>
      <c r="G52" s="27">
        <f>G48*100/1200</f>
        <v>0</v>
      </c>
      <c r="H52" s="1"/>
    </row>
    <row r="53" spans="1:8" x14ac:dyDescent="0.25">
      <c r="A53" s="1"/>
      <c r="B53" s="24"/>
      <c r="C53" s="25"/>
      <c r="D53" s="25"/>
      <c r="E53" s="25"/>
      <c r="F53" s="26"/>
      <c r="G53" s="28"/>
      <c r="H53" s="1"/>
    </row>
    <row r="54" spans="1:8" x14ac:dyDescent="0.25">
      <c r="A54" s="1"/>
      <c r="B54" s="21" t="s">
        <v>17</v>
      </c>
      <c r="C54" s="22"/>
      <c r="D54" s="22"/>
      <c r="E54" s="22"/>
      <c r="F54" s="23"/>
      <c r="G54" s="27">
        <f>G48*100/1500</f>
        <v>0</v>
      </c>
      <c r="H54" s="1"/>
    </row>
    <row r="55" spans="1:8" x14ac:dyDescent="0.25">
      <c r="A55" s="1"/>
      <c r="B55" s="24"/>
      <c r="C55" s="25"/>
      <c r="D55" s="25"/>
      <c r="E55" s="25"/>
      <c r="F55" s="26"/>
      <c r="G55" s="28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0"/>
  <sheetViews>
    <sheetView topLeftCell="A22" workbookViewId="0">
      <selection activeCell="H70" sqref="H70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29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8" t="s">
        <v>15</v>
      </c>
      <c r="C16" s="29"/>
      <c r="D16" s="29"/>
      <c r="E16" s="29"/>
      <c r="F16" s="30"/>
      <c r="G16" s="1" t="e">
        <f>G14*75/G48</f>
        <v>#DIV/0!</v>
      </c>
      <c r="H16" s="1"/>
    </row>
    <row r="17" spans="1:8" x14ac:dyDescent="0.25">
      <c r="A17" s="1"/>
      <c r="B17" s="18" t="s">
        <v>16</v>
      </c>
      <c r="C17" s="29"/>
      <c r="D17" s="29"/>
      <c r="E17" s="29"/>
      <c r="F17" s="30"/>
      <c r="G17" s="1" t="e">
        <f>G14*85/G48</f>
        <v>#DIV/0!</v>
      </c>
      <c r="H17" s="1"/>
    </row>
    <row r="18" spans="1:8" x14ac:dyDescent="0.25">
      <c r="A18" s="1"/>
      <c r="B18" s="18" t="s">
        <v>12</v>
      </c>
      <c r="C18" s="19"/>
      <c r="D18" s="19"/>
      <c r="E18" s="19"/>
      <c r="F18" s="19"/>
      <c r="G18" s="19"/>
      <c r="H18" s="20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8" t="s">
        <v>15</v>
      </c>
      <c r="C31" s="29"/>
      <c r="D31" s="29"/>
      <c r="E31" s="29"/>
      <c r="F31" s="30"/>
      <c r="G31" s="1" t="e">
        <f>G29*75/G48</f>
        <v>#DIV/0!</v>
      </c>
      <c r="H31" s="1"/>
    </row>
    <row r="32" spans="1:8" x14ac:dyDescent="0.25">
      <c r="A32" s="1"/>
      <c r="B32" s="18" t="s">
        <v>16</v>
      </c>
      <c r="C32" s="29"/>
      <c r="D32" s="29"/>
      <c r="E32" s="29"/>
      <c r="F32" s="30"/>
      <c r="G32" s="1" t="e">
        <f>G29*75/G48</f>
        <v>#DIV/0!</v>
      </c>
      <c r="H32" s="1"/>
    </row>
    <row r="33" spans="1:8" x14ac:dyDescent="0.25">
      <c r="A33" s="1"/>
      <c r="B33" s="18" t="s">
        <v>13</v>
      </c>
      <c r="C33" s="19"/>
      <c r="D33" s="19"/>
      <c r="E33" s="19"/>
      <c r="F33" s="19"/>
      <c r="G33" s="19"/>
      <c r="H33" s="20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8" t="s">
        <v>15</v>
      </c>
      <c r="C46" s="29"/>
      <c r="D46" s="29"/>
      <c r="E46" s="29"/>
      <c r="F46" s="30"/>
      <c r="G46" s="1" t="e">
        <f>G44*75/G48</f>
        <v>#DIV/0!</v>
      </c>
      <c r="H46" s="1"/>
    </row>
    <row r="47" spans="1:8" x14ac:dyDescent="0.25">
      <c r="A47" s="1"/>
      <c r="B47" s="18" t="s">
        <v>16</v>
      </c>
      <c r="C47" s="29"/>
      <c r="D47" s="29"/>
      <c r="E47" s="29"/>
      <c r="F47" s="30"/>
      <c r="G47" s="1" t="e">
        <f>G44*85/G48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21" t="s">
        <v>18</v>
      </c>
      <c r="C52" s="22"/>
      <c r="D52" s="22"/>
      <c r="E52" s="22"/>
      <c r="F52" s="23"/>
      <c r="G52" s="27">
        <f>G48*100/1200</f>
        <v>0</v>
      </c>
      <c r="H52" s="1"/>
    </row>
    <row r="53" spans="1:8" x14ac:dyDescent="0.25">
      <c r="A53" s="1"/>
      <c r="B53" s="24"/>
      <c r="C53" s="25"/>
      <c r="D53" s="25"/>
      <c r="E53" s="25"/>
      <c r="F53" s="26"/>
      <c r="G53" s="28"/>
      <c r="H53" s="1"/>
    </row>
    <row r="54" spans="1:8" x14ac:dyDescent="0.25">
      <c r="A54" s="1"/>
      <c r="B54" s="21" t="s">
        <v>17</v>
      </c>
      <c r="C54" s="22"/>
      <c r="D54" s="22"/>
      <c r="E54" s="22"/>
      <c r="F54" s="23"/>
      <c r="G54" s="27">
        <f>G48*100/1500</f>
        <v>0</v>
      </c>
      <c r="H54" s="1"/>
    </row>
    <row r="55" spans="1:8" x14ac:dyDescent="0.25">
      <c r="A55" s="1"/>
      <c r="B55" s="24"/>
      <c r="C55" s="25"/>
      <c r="D55" s="25"/>
      <c r="E55" s="25"/>
      <c r="F55" s="26"/>
      <c r="G55" s="28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0"/>
  <sheetViews>
    <sheetView topLeftCell="A10" workbookViewId="0">
      <selection activeCell="G52" sqref="G52:G55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30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8" t="s">
        <v>15</v>
      </c>
      <c r="C16" s="29"/>
      <c r="D16" s="29"/>
      <c r="E16" s="29"/>
      <c r="F16" s="30"/>
      <c r="G16" s="1" t="e">
        <f>G14*75/G48</f>
        <v>#DIV/0!</v>
      </c>
      <c r="H16" s="1"/>
    </row>
    <row r="17" spans="1:8" x14ac:dyDescent="0.25">
      <c r="A17" s="1"/>
      <c r="B17" s="18" t="s">
        <v>16</v>
      </c>
      <c r="C17" s="29"/>
      <c r="D17" s="29"/>
      <c r="E17" s="29"/>
      <c r="F17" s="30"/>
      <c r="G17" s="1" t="e">
        <f>G14*85/G48</f>
        <v>#DIV/0!</v>
      </c>
      <c r="H17" s="1"/>
    </row>
    <row r="18" spans="1:8" x14ac:dyDescent="0.25">
      <c r="A18" s="1"/>
      <c r="B18" s="18" t="s">
        <v>12</v>
      </c>
      <c r="C18" s="19"/>
      <c r="D18" s="19"/>
      <c r="E18" s="19"/>
      <c r="F18" s="19"/>
      <c r="G18" s="19"/>
      <c r="H18" s="20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8" t="s">
        <v>15</v>
      </c>
      <c r="C31" s="29"/>
      <c r="D31" s="29"/>
      <c r="E31" s="29"/>
      <c r="F31" s="30"/>
      <c r="G31" s="1" t="e">
        <f>G29*75/G48</f>
        <v>#DIV/0!</v>
      </c>
      <c r="H31" s="1"/>
    </row>
    <row r="32" spans="1:8" x14ac:dyDescent="0.25">
      <c r="A32" s="1"/>
      <c r="B32" s="18" t="s">
        <v>16</v>
      </c>
      <c r="C32" s="29"/>
      <c r="D32" s="29"/>
      <c r="E32" s="29"/>
      <c r="F32" s="30"/>
      <c r="G32" s="1" t="e">
        <f>G29*75/G48</f>
        <v>#DIV/0!</v>
      </c>
      <c r="H32" s="1"/>
    </row>
    <row r="33" spans="1:8" x14ac:dyDescent="0.25">
      <c r="A33" s="1"/>
      <c r="B33" s="18" t="s">
        <v>13</v>
      </c>
      <c r="C33" s="19"/>
      <c r="D33" s="19"/>
      <c r="E33" s="19"/>
      <c r="F33" s="19"/>
      <c r="G33" s="19"/>
      <c r="H33" s="20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8" t="s">
        <v>15</v>
      </c>
      <c r="C46" s="29"/>
      <c r="D46" s="29"/>
      <c r="E46" s="29"/>
      <c r="F46" s="30"/>
      <c r="G46" s="1" t="e">
        <f>G44*75/G48</f>
        <v>#DIV/0!</v>
      </c>
      <c r="H46" s="1"/>
    </row>
    <row r="47" spans="1:8" x14ac:dyDescent="0.25">
      <c r="A47" s="1"/>
      <c r="B47" s="18" t="s">
        <v>16</v>
      </c>
      <c r="C47" s="29"/>
      <c r="D47" s="29"/>
      <c r="E47" s="29"/>
      <c r="F47" s="30"/>
      <c r="G47" s="1" t="e">
        <f>G44*85/G48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21" t="s">
        <v>18</v>
      </c>
      <c r="C52" s="22"/>
      <c r="D52" s="22"/>
      <c r="E52" s="22"/>
      <c r="F52" s="23"/>
      <c r="G52" s="27">
        <f>G48*100/1200</f>
        <v>0</v>
      </c>
      <c r="H52" s="1"/>
    </row>
    <row r="53" spans="1:8" x14ac:dyDescent="0.25">
      <c r="A53" s="1"/>
      <c r="B53" s="24"/>
      <c r="C53" s="25"/>
      <c r="D53" s="25"/>
      <c r="E53" s="25"/>
      <c r="F53" s="26"/>
      <c r="G53" s="28"/>
      <c r="H53" s="1"/>
    </row>
    <row r="54" spans="1:8" x14ac:dyDescent="0.25">
      <c r="A54" s="1"/>
      <c r="B54" s="21" t="s">
        <v>17</v>
      </c>
      <c r="C54" s="22"/>
      <c r="D54" s="22"/>
      <c r="E54" s="22"/>
      <c r="F54" s="23"/>
      <c r="G54" s="27">
        <f>G48*100/1500</f>
        <v>0</v>
      </c>
      <c r="H54" s="1"/>
    </row>
    <row r="55" spans="1:8" x14ac:dyDescent="0.25">
      <c r="A55" s="1"/>
      <c r="B55" s="24"/>
      <c r="C55" s="25"/>
      <c r="D55" s="25"/>
      <c r="E55" s="25"/>
      <c r="F55" s="26"/>
      <c r="G55" s="28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0"/>
  <sheetViews>
    <sheetView workbookViewId="0">
      <selection activeCell="G52" sqref="G52:G55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31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8" t="s">
        <v>15</v>
      </c>
      <c r="C16" s="29"/>
      <c r="D16" s="29"/>
      <c r="E16" s="29"/>
      <c r="F16" s="30"/>
      <c r="G16" s="1" t="e">
        <f>G14*75/G48</f>
        <v>#DIV/0!</v>
      </c>
      <c r="H16" s="1"/>
    </row>
    <row r="17" spans="1:8" x14ac:dyDescent="0.25">
      <c r="A17" s="1"/>
      <c r="B17" s="18" t="s">
        <v>16</v>
      </c>
      <c r="C17" s="29"/>
      <c r="D17" s="29"/>
      <c r="E17" s="29"/>
      <c r="F17" s="30"/>
      <c r="G17" s="1" t="e">
        <f>G14*85/G48</f>
        <v>#DIV/0!</v>
      </c>
      <c r="H17" s="1"/>
    </row>
    <row r="18" spans="1:8" x14ac:dyDescent="0.25">
      <c r="A18" s="1"/>
      <c r="B18" s="18" t="s">
        <v>12</v>
      </c>
      <c r="C18" s="19"/>
      <c r="D18" s="19"/>
      <c r="E18" s="19"/>
      <c r="F18" s="19"/>
      <c r="G18" s="19"/>
      <c r="H18" s="20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8" t="s">
        <v>15</v>
      </c>
      <c r="C31" s="29"/>
      <c r="D31" s="29"/>
      <c r="E31" s="29"/>
      <c r="F31" s="30"/>
      <c r="G31" s="1" t="e">
        <f>G29*75/G48</f>
        <v>#DIV/0!</v>
      </c>
      <c r="H31" s="1"/>
    </row>
    <row r="32" spans="1:8" x14ac:dyDescent="0.25">
      <c r="A32" s="1"/>
      <c r="B32" s="18" t="s">
        <v>16</v>
      </c>
      <c r="C32" s="29"/>
      <c r="D32" s="29"/>
      <c r="E32" s="29"/>
      <c r="F32" s="30"/>
      <c r="G32" s="1" t="e">
        <f>G29*75/G48</f>
        <v>#DIV/0!</v>
      </c>
      <c r="H32" s="1"/>
    </row>
    <row r="33" spans="1:8" x14ac:dyDescent="0.25">
      <c r="A33" s="1"/>
      <c r="B33" s="18" t="s">
        <v>13</v>
      </c>
      <c r="C33" s="19"/>
      <c r="D33" s="19"/>
      <c r="E33" s="19"/>
      <c r="F33" s="19"/>
      <c r="G33" s="19"/>
      <c r="H33" s="20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8" t="s">
        <v>15</v>
      </c>
      <c r="C46" s="29"/>
      <c r="D46" s="29"/>
      <c r="E46" s="29"/>
      <c r="F46" s="30"/>
      <c r="G46" s="1" t="e">
        <f>G44*75/G48</f>
        <v>#DIV/0!</v>
      </c>
      <c r="H46" s="1"/>
    </row>
    <row r="47" spans="1:8" x14ac:dyDescent="0.25">
      <c r="A47" s="1"/>
      <c r="B47" s="18" t="s">
        <v>16</v>
      </c>
      <c r="C47" s="29"/>
      <c r="D47" s="29"/>
      <c r="E47" s="29"/>
      <c r="F47" s="30"/>
      <c r="G47" s="1" t="e">
        <f>G44*85/G48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21" t="s">
        <v>18</v>
      </c>
      <c r="C52" s="22"/>
      <c r="D52" s="22"/>
      <c r="E52" s="22"/>
      <c r="F52" s="23"/>
      <c r="G52" s="27">
        <f>G48*100/1200</f>
        <v>0</v>
      </c>
      <c r="H52" s="1"/>
    </row>
    <row r="53" spans="1:8" x14ac:dyDescent="0.25">
      <c r="A53" s="1"/>
      <c r="B53" s="24"/>
      <c r="C53" s="25"/>
      <c r="D53" s="25"/>
      <c r="E53" s="25"/>
      <c r="F53" s="26"/>
      <c r="G53" s="28"/>
      <c r="H53" s="1"/>
    </row>
    <row r="54" spans="1:8" x14ac:dyDescent="0.25">
      <c r="A54" s="1"/>
      <c r="B54" s="21" t="s">
        <v>17</v>
      </c>
      <c r="C54" s="22"/>
      <c r="D54" s="22"/>
      <c r="E54" s="22"/>
      <c r="F54" s="23"/>
      <c r="G54" s="27">
        <f>G48*100/1500</f>
        <v>0</v>
      </c>
      <c r="H54" s="1"/>
    </row>
    <row r="55" spans="1:8" x14ac:dyDescent="0.25">
      <c r="A55" s="1"/>
      <c r="B55" s="24"/>
      <c r="C55" s="25"/>
      <c r="D55" s="25"/>
      <c r="E55" s="25"/>
      <c r="F55" s="26"/>
      <c r="G55" s="28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1"/>
      <c r="E57" s="1"/>
      <c r="F57" s="1"/>
      <c r="G57" s="1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3"/>
  <sheetViews>
    <sheetView topLeftCell="A13" workbookViewId="0">
      <selection activeCell="P19" sqref="P19:P20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31" t="s">
        <v>32</v>
      </c>
      <c r="B1" s="32"/>
      <c r="C1" s="32"/>
      <c r="D1" s="32"/>
      <c r="E1" s="32"/>
      <c r="F1" s="32"/>
      <c r="G1" s="32"/>
      <c r="H1" s="33"/>
    </row>
    <row r="2" spans="1:8" x14ac:dyDescent="0.25">
      <c r="A2" s="34"/>
      <c r="B2" s="35"/>
      <c r="C2" s="35"/>
      <c r="D2" s="35"/>
      <c r="E2" s="35"/>
      <c r="F2" s="35"/>
      <c r="G2" s="35"/>
      <c r="H2" s="36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33</v>
      </c>
      <c r="C4" s="1"/>
      <c r="D4" s="1">
        <v>59.6</v>
      </c>
      <c r="E4" s="1">
        <v>53.4</v>
      </c>
      <c r="F4" s="1">
        <v>252.97</v>
      </c>
      <c r="G4" s="1">
        <v>1742.73</v>
      </c>
      <c r="H4" s="1"/>
    </row>
    <row r="5" spans="1:8" x14ac:dyDescent="0.25">
      <c r="A5" s="1"/>
      <c r="B5" s="3" t="s">
        <v>34</v>
      </c>
      <c r="C5" s="1"/>
      <c r="D5" s="1">
        <v>57.94</v>
      </c>
      <c r="E5" s="1">
        <v>49.44</v>
      </c>
      <c r="F5" s="1">
        <v>251.97</v>
      </c>
      <c r="G5" s="1">
        <v>1691.62</v>
      </c>
      <c r="H5" s="1"/>
    </row>
    <row r="6" spans="1:8" x14ac:dyDescent="0.25">
      <c r="A6" s="1"/>
      <c r="B6" s="3" t="s">
        <v>35</v>
      </c>
      <c r="C6" s="1"/>
      <c r="D6" s="1">
        <v>86.26</v>
      </c>
      <c r="E6" s="1">
        <v>56.41</v>
      </c>
      <c r="F6" s="1">
        <v>237.87</v>
      </c>
      <c r="G6" s="1">
        <v>1804.45</v>
      </c>
      <c r="H6" s="1"/>
    </row>
    <row r="7" spans="1:8" x14ac:dyDescent="0.25">
      <c r="A7" s="1"/>
      <c r="B7" s="3" t="s">
        <v>36</v>
      </c>
      <c r="C7" s="1"/>
      <c r="D7" s="1">
        <v>56.94</v>
      </c>
      <c r="E7" s="1">
        <v>55.14</v>
      </c>
      <c r="F7" s="1">
        <v>219.61</v>
      </c>
      <c r="G7" s="1">
        <v>1626.15</v>
      </c>
      <c r="H7" s="1"/>
    </row>
    <row r="8" spans="1:8" x14ac:dyDescent="0.25">
      <c r="A8" s="1"/>
      <c r="B8" s="3" t="s">
        <v>37</v>
      </c>
      <c r="C8" s="1"/>
      <c r="D8" s="1">
        <v>45.04</v>
      </c>
      <c r="E8" s="1">
        <v>36.880000000000003</v>
      </c>
      <c r="F8" s="1">
        <v>228.89</v>
      </c>
      <c r="G8" s="1">
        <v>1428.24</v>
      </c>
      <c r="H8" s="1"/>
    </row>
    <row r="9" spans="1:8" x14ac:dyDescent="0.25">
      <c r="A9" s="1"/>
      <c r="B9" s="3" t="s">
        <v>38</v>
      </c>
      <c r="C9" s="1"/>
      <c r="D9" s="1">
        <v>55.67</v>
      </c>
      <c r="E9" s="1">
        <v>38.19</v>
      </c>
      <c r="F9" s="1">
        <v>265.2</v>
      </c>
      <c r="G9" s="1">
        <v>1639.52</v>
      </c>
      <c r="H9" s="1"/>
    </row>
    <row r="10" spans="1:8" x14ac:dyDescent="0.25">
      <c r="A10" s="1"/>
      <c r="B10" s="3" t="s">
        <v>39</v>
      </c>
      <c r="C10" s="1"/>
      <c r="D10" s="1">
        <v>64.59</v>
      </c>
      <c r="E10" s="1">
        <v>75.540000000000006</v>
      </c>
      <c r="F10" s="1">
        <v>261.25</v>
      </c>
      <c r="G10" s="1">
        <v>1808.77</v>
      </c>
      <c r="H10" s="1"/>
    </row>
    <row r="11" spans="1:8" x14ac:dyDescent="0.25">
      <c r="A11" s="1"/>
      <c r="B11" s="3" t="s">
        <v>40</v>
      </c>
      <c r="C11" s="1"/>
      <c r="D11" s="1">
        <v>44.26</v>
      </c>
      <c r="E11" s="1">
        <v>51.11</v>
      </c>
      <c r="F11" s="1">
        <v>197.03</v>
      </c>
      <c r="G11" s="1">
        <v>1429.48</v>
      </c>
      <c r="H11" s="1"/>
    </row>
    <row r="12" spans="1:8" x14ac:dyDescent="0.25">
      <c r="A12" s="1"/>
      <c r="B12" s="3" t="s">
        <v>41</v>
      </c>
      <c r="C12" s="1"/>
      <c r="D12" s="1">
        <v>64.150000000000006</v>
      </c>
      <c r="E12" s="1">
        <v>68.260000000000005</v>
      </c>
      <c r="F12" s="1">
        <v>187.85</v>
      </c>
      <c r="G12" s="1">
        <v>1635.8</v>
      </c>
      <c r="H12" s="1"/>
    </row>
    <row r="13" spans="1:8" x14ac:dyDescent="0.25">
      <c r="A13" s="1"/>
      <c r="B13" s="3" t="s">
        <v>42</v>
      </c>
      <c r="C13" s="1"/>
      <c r="D13" s="1">
        <v>49.32</v>
      </c>
      <c r="E13" s="1">
        <v>40.58</v>
      </c>
      <c r="F13" s="1">
        <v>206.57</v>
      </c>
      <c r="G13" s="1">
        <v>1428.21</v>
      </c>
      <c r="H13" s="1"/>
    </row>
    <row r="14" spans="1:8" x14ac:dyDescent="0.25">
      <c r="A14" s="1"/>
      <c r="B14" s="3" t="s">
        <v>43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44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45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46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50</v>
      </c>
      <c r="C19" s="1"/>
      <c r="D19" s="1">
        <f>SUM(D4:D17)</f>
        <v>583.7700000000001</v>
      </c>
      <c r="E19" s="1">
        <f>SUM(E4:E17)</f>
        <v>524.95000000000005</v>
      </c>
      <c r="F19" s="1">
        <f>SUM(F4:F17)</f>
        <v>2309.21</v>
      </c>
      <c r="G19" s="1">
        <f>SUM(G4:G17)</f>
        <v>16234.970000000001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47</v>
      </c>
      <c r="C21" s="1"/>
      <c r="D21" s="27">
        <f>D19/D24</f>
        <v>58.37700000000001</v>
      </c>
      <c r="E21" s="27">
        <f t="shared" ref="E21:G21" si="0">E19/E24</f>
        <v>52.495000000000005</v>
      </c>
      <c r="F21" s="27">
        <f t="shared" si="0"/>
        <v>230.92099999999999</v>
      </c>
      <c r="G21" s="27">
        <f t="shared" si="0"/>
        <v>1623.4970000000001</v>
      </c>
      <c r="H21" s="1"/>
    </row>
    <row r="22" spans="1:8" x14ac:dyDescent="0.25">
      <c r="A22" s="1"/>
      <c r="B22" s="1"/>
      <c r="C22" s="1"/>
      <c r="D22" s="28"/>
      <c r="E22" s="28"/>
      <c r="F22" s="28"/>
      <c r="G22" s="28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52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 xml:space="preserve"> E19/D19</f>
        <v>0.8992411394898675</v>
      </c>
      <c r="F26" s="1">
        <f>F19/D19</f>
        <v>3.955684601812357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21" t="s">
        <v>18</v>
      </c>
      <c r="C28" s="22"/>
      <c r="D28" s="22"/>
      <c r="E28" s="22"/>
      <c r="F28" s="23"/>
      <c r="G28" s="27">
        <f>G24*100/1200</f>
        <v>0.83333333333333337</v>
      </c>
      <c r="H28" s="1"/>
    </row>
    <row r="29" spans="1:8" x14ac:dyDescent="0.25">
      <c r="A29" s="1"/>
      <c r="B29" s="24"/>
      <c r="C29" s="25"/>
      <c r="D29" s="25"/>
      <c r="E29" s="25"/>
      <c r="F29" s="26"/>
      <c r="G29" s="28"/>
      <c r="H29" s="1"/>
    </row>
    <row r="30" spans="1:8" x14ac:dyDescent="0.25">
      <c r="A30" s="1"/>
      <c r="B30" s="21" t="s">
        <v>17</v>
      </c>
      <c r="C30" s="22"/>
      <c r="D30" s="22"/>
      <c r="E30" s="22"/>
      <c r="F30" s="23"/>
      <c r="G30" s="27">
        <f>G24*100/1500</f>
        <v>0.66666666666666663</v>
      </c>
      <c r="H30" s="1"/>
    </row>
    <row r="31" spans="1:8" x14ac:dyDescent="0.25">
      <c r="A31" s="1"/>
      <c r="B31" s="24"/>
      <c r="C31" s="25"/>
      <c r="D31" s="25"/>
      <c r="E31" s="25"/>
      <c r="F31" s="26"/>
      <c r="G31" s="28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6" t="s">
        <v>53</v>
      </c>
      <c r="C33" s="6"/>
      <c r="D33" s="6"/>
      <c r="E33" s="6"/>
      <c r="F33" s="6"/>
      <c r="G33" s="6"/>
      <c r="H33" s="6"/>
    </row>
    <row r="34" spans="1:8" x14ac:dyDescent="0.25">
      <c r="B34" s="1"/>
      <c r="C34" s="1"/>
      <c r="D34" s="1"/>
      <c r="E34" s="1"/>
      <c r="F34" s="1"/>
      <c r="G34" s="1"/>
      <c r="H34" s="1"/>
    </row>
    <row r="35" spans="1:8" ht="30" x14ac:dyDescent="0.25">
      <c r="B35" s="7" t="s">
        <v>54</v>
      </c>
      <c r="C35" s="6"/>
      <c r="D35" s="1">
        <v>4</v>
      </c>
      <c r="E35" s="1">
        <v>9</v>
      </c>
      <c r="F35" s="1">
        <v>4</v>
      </c>
      <c r="G35" s="1"/>
      <c r="H35" s="1"/>
    </row>
    <row r="36" spans="1:8" x14ac:dyDescent="0.25">
      <c r="B36" s="6"/>
      <c r="C36" s="6"/>
      <c r="D36" s="1"/>
      <c r="E36" s="1"/>
      <c r="F36" s="1"/>
      <c r="G36" s="1"/>
      <c r="H36" s="1"/>
    </row>
    <row r="37" spans="1:8" x14ac:dyDescent="0.25">
      <c r="B37" s="7" t="s">
        <v>55</v>
      </c>
      <c r="C37" s="6"/>
      <c r="D37" s="1">
        <f>D19*D35</f>
        <v>2335.0800000000004</v>
      </c>
      <c r="E37" s="1">
        <f t="shared" ref="E37:F37" si="1">E19*E35</f>
        <v>4724.55</v>
      </c>
      <c r="F37" s="1">
        <f t="shared" si="1"/>
        <v>9236.84</v>
      </c>
      <c r="G37" s="1"/>
      <c r="H37" s="1"/>
    </row>
    <row r="38" spans="1:8" x14ac:dyDescent="0.25">
      <c r="B38" s="6"/>
      <c r="C38" s="6"/>
      <c r="D38" s="1"/>
      <c r="E38" s="1"/>
      <c r="F38" s="1"/>
      <c r="G38" s="1"/>
      <c r="H38" s="1"/>
    </row>
    <row r="39" spans="1:8" x14ac:dyDescent="0.25">
      <c r="B39" s="7" t="s">
        <v>56</v>
      </c>
      <c r="C39" s="6"/>
      <c r="D39" s="1">
        <f>D37+E37+F37</f>
        <v>16296.470000000001</v>
      </c>
      <c r="E39" s="1"/>
      <c r="F39" s="1"/>
      <c r="G39" s="1"/>
      <c r="H39" s="1"/>
    </row>
    <row r="40" spans="1:8" x14ac:dyDescent="0.25">
      <c r="B40" s="6"/>
      <c r="C40" s="6"/>
      <c r="D40" s="1"/>
      <c r="E40" s="1"/>
      <c r="F40" s="1"/>
      <c r="G40" s="1"/>
      <c r="H40" s="1"/>
    </row>
    <row r="41" spans="1:8" ht="30" x14ac:dyDescent="0.25">
      <c r="B41" s="7" t="s">
        <v>57</v>
      </c>
      <c r="C41" s="6"/>
      <c r="D41" s="1">
        <f>D37*100/D39</f>
        <v>14.328747268580251</v>
      </c>
      <c r="E41" s="1">
        <f>E37*100/D39</f>
        <v>28.991247797835971</v>
      </c>
      <c r="F41" s="1">
        <f>F37*100/D39</f>
        <v>56.680004933583774</v>
      </c>
      <c r="G41" s="1"/>
      <c r="H41" s="1"/>
    </row>
    <row r="42" spans="1:8" x14ac:dyDescent="0.25">
      <c r="B42" s="6"/>
      <c r="C42" s="6"/>
      <c r="D42" s="1"/>
      <c r="E42" s="1"/>
      <c r="F42" s="1"/>
      <c r="G42" s="1"/>
      <c r="H42" s="1"/>
    </row>
    <row r="43" spans="1:8" ht="45" x14ac:dyDescent="0.25">
      <c r="B43" s="7" t="s">
        <v>58</v>
      </c>
      <c r="C43" s="6"/>
      <c r="D43" s="6" t="s">
        <v>59</v>
      </c>
      <c r="E43" s="6" t="s">
        <v>60</v>
      </c>
      <c r="F43" s="6" t="s">
        <v>61</v>
      </c>
      <c r="G43" s="1"/>
      <c r="H43" s="1"/>
    </row>
  </sheetData>
  <mergeCells count="9">
    <mergeCell ref="B30:F31"/>
    <mergeCell ref="G30:G31"/>
    <mergeCell ref="A1:H2"/>
    <mergeCell ref="D21:D22"/>
    <mergeCell ref="E21:E22"/>
    <mergeCell ref="F21:F22"/>
    <mergeCell ref="G21:G22"/>
    <mergeCell ref="B28:F29"/>
    <mergeCell ref="G28:G2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D4" sqref="D4:F13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31" t="s">
        <v>48</v>
      </c>
      <c r="B1" s="32"/>
      <c r="C1" s="32"/>
      <c r="D1" s="32"/>
      <c r="E1" s="32"/>
      <c r="F1" s="32"/>
      <c r="G1" s="32"/>
      <c r="H1" s="33"/>
    </row>
    <row r="2" spans="1:8" x14ac:dyDescent="0.25">
      <c r="A2" s="34"/>
      <c r="B2" s="35"/>
      <c r="C2" s="35"/>
      <c r="D2" s="35"/>
      <c r="E2" s="35"/>
      <c r="F2" s="35"/>
      <c r="G2" s="35"/>
      <c r="H2" s="36"/>
    </row>
    <row r="3" spans="1:8" ht="30" x14ac:dyDescent="0.25">
      <c r="A3" s="1"/>
      <c r="B3" s="18"/>
      <c r="C3" s="20"/>
      <c r="D3" s="3" t="s">
        <v>49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33</v>
      </c>
      <c r="C4" s="1"/>
      <c r="D4" s="1"/>
      <c r="E4" s="1"/>
      <c r="F4" s="1"/>
      <c r="G4" s="1"/>
      <c r="H4" s="1"/>
    </row>
    <row r="5" spans="1:8" x14ac:dyDescent="0.25">
      <c r="A5" s="1"/>
      <c r="B5" s="3" t="s">
        <v>34</v>
      </c>
      <c r="C5" s="1"/>
      <c r="D5" s="1"/>
      <c r="E5" s="1"/>
      <c r="F5" s="1"/>
      <c r="G5" s="1"/>
      <c r="H5" s="1"/>
    </row>
    <row r="6" spans="1:8" x14ac:dyDescent="0.25">
      <c r="A6" s="1"/>
      <c r="B6" s="3" t="s">
        <v>35</v>
      </c>
      <c r="C6" s="1"/>
      <c r="D6" s="1"/>
      <c r="E6" s="1"/>
      <c r="F6" s="1"/>
      <c r="G6" s="1"/>
      <c r="H6" s="1"/>
    </row>
    <row r="7" spans="1:8" x14ac:dyDescent="0.25">
      <c r="A7" s="1"/>
      <c r="B7" s="3" t="s">
        <v>36</v>
      </c>
      <c r="C7" s="1"/>
      <c r="D7" s="1"/>
      <c r="E7" s="1"/>
      <c r="F7" s="1"/>
      <c r="G7" s="1"/>
      <c r="H7" s="1"/>
    </row>
    <row r="8" spans="1:8" x14ac:dyDescent="0.25">
      <c r="A8" s="1"/>
      <c r="B8" s="3" t="s">
        <v>37</v>
      </c>
      <c r="C8" s="1"/>
      <c r="D8" s="1"/>
      <c r="E8" s="1"/>
      <c r="F8" s="1"/>
      <c r="G8" s="1"/>
      <c r="H8" s="1"/>
    </row>
    <row r="9" spans="1:8" x14ac:dyDescent="0.25">
      <c r="A9" s="1"/>
      <c r="B9" s="3" t="s">
        <v>38</v>
      </c>
      <c r="C9" s="1"/>
      <c r="D9" s="1"/>
      <c r="E9" s="1"/>
      <c r="F9" s="1"/>
      <c r="G9" s="1"/>
      <c r="H9" s="1"/>
    </row>
    <row r="10" spans="1:8" x14ac:dyDescent="0.25">
      <c r="A10" s="1"/>
      <c r="B10" s="3" t="s">
        <v>39</v>
      </c>
      <c r="C10" s="1"/>
      <c r="D10" s="1"/>
      <c r="E10" s="1"/>
      <c r="F10" s="1"/>
      <c r="G10" s="1"/>
      <c r="H10" s="1"/>
    </row>
    <row r="11" spans="1:8" x14ac:dyDescent="0.25">
      <c r="A11" s="1"/>
      <c r="B11" s="3" t="s">
        <v>40</v>
      </c>
      <c r="C11" s="1"/>
      <c r="D11" s="1"/>
      <c r="E11" s="1"/>
      <c r="F11" s="1"/>
      <c r="G11" s="1"/>
      <c r="H11" s="1"/>
    </row>
    <row r="12" spans="1:8" x14ac:dyDescent="0.25">
      <c r="A12" s="1"/>
      <c r="B12" s="3" t="s">
        <v>41</v>
      </c>
      <c r="C12" s="1"/>
      <c r="D12" s="1"/>
      <c r="E12" s="1"/>
      <c r="F12" s="1"/>
      <c r="G12" s="1"/>
      <c r="H12" s="1"/>
    </row>
    <row r="13" spans="1:8" x14ac:dyDescent="0.25">
      <c r="A13" s="1"/>
      <c r="B13" s="3" t="s">
        <v>42</v>
      </c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43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44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45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46</v>
      </c>
      <c r="C17" s="1"/>
      <c r="D17" s="1"/>
      <c r="E17" s="1"/>
      <c r="F17" s="1"/>
      <c r="G17" s="1"/>
      <c r="H17" s="1"/>
    </row>
    <row r="18" spans="1:8" x14ac:dyDescent="0.25">
      <c r="A18" s="1"/>
      <c r="B18" s="37"/>
      <c r="C18" s="20"/>
      <c r="D18" s="1"/>
      <c r="E18" s="1"/>
      <c r="F18" s="1"/>
      <c r="G18" s="1"/>
      <c r="H18" s="1"/>
    </row>
    <row r="19" spans="1:8" x14ac:dyDescent="0.25">
      <c r="A19" s="1"/>
      <c r="B19" s="1" t="s">
        <v>50</v>
      </c>
      <c r="C19" s="1"/>
      <c r="D19" s="1">
        <f>SUM(D4:D17)</f>
        <v>0</v>
      </c>
      <c r="E19" s="1">
        <f>SUM(E4:E17)</f>
        <v>0</v>
      </c>
      <c r="F19" s="1">
        <f>SUM(F4:F17)</f>
        <v>0</v>
      </c>
      <c r="G19" s="1"/>
      <c r="H19" s="1"/>
    </row>
    <row r="20" spans="1:8" x14ac:dyDescent="0.25">
      <c r="A20" s="1"/>
      <c r="B20" s="37"/>
      <c r="C20" s="20"/>
      <c r="D20" s="1"/>
      <c r="E20" s="1"/>
      <c r="F20" s="1"/>
      <c r="G20" s="1"/>
      <c r="H20" s="1"/>
    </row>
    <row r="21" spans="1:8" x14ac:dyDescent="0.25">
      <c r="A21" s="1"/>
      <c r="B21" s="3" t="s">
        <v>47</v>
      </c>
      <c r="C21" s="1"/>
      <c r="D21" s="27">
        <f>D19/D24</f>
        <v>0</v>
      </c>
      <c r="E21" s="27">
        <f t="shared" ref="E21:F21" si="0">E19/E24</f>
        <v>0</v>
      </c>
      <c r="F21" s="27">
        <f t="shared" si="0"/>
        <v>0</v>
      </c>
      <c r="G21" s="27"/>
      <c r="H21" s="1"/>
    </row>
    <row r="22" spans="1:8" x14ac:dyDescent="0.25">
      <c r="A22" s="1"/>
      <c r="B22" s="1"/>
      <c r="C22" s="1"/>
      <c r="D22" s="28"/>
      <c r="E22" s="28"/>
      <c r="F22" s="28"/>
      <c r="G22" s="28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51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37"/>
      <c r="C25" s="20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9"/>
  <sheetViews>
    <sheetView workbookViewId="0">
      <selection activeCell="M23" sqref="M23"/>
    </sheetView>
  </sheetViews>
  <sheetFormatPr defaultRowHeight="15" x14ac:dyDescent="0.25"/>
  <cols>
    <col min="1" max="1" width="4.140625" customWidth="1"/>
    <col min="2" max="2" width="31.42578125" customWidth="1"/>
    <col min="8" max="8" width="12.7109375" customWidth="1"/>
  </cols>
  <sheetData>
    <row r="1" spans="1:1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  <c r="I1" s="1"/>
      <c r="J1" s="1"/>
    </row>
    <row r="2" spans="1:17" x14ac:dyDescent="0.25">
      <c r="A2" s="1"/>
      <c r="B2" s="18" t="s">
        <v>19</v>
      </c>
      <c r="C2" s="19"/>
      <c r="D2" s="19"/>
      <c r="E2" s="19"/>
      <c r="F2" s="19"/>
      <c r="G2" s="19"/>
      <c r="H2" s="20"/>
      <c r="I2" s="1"/>
      <c r="J2" s="1"/>
    </row>
    <row r="3" spans="1:17" x14ac:dyDescent="0.25">
      <c r="A3" s="1"/>
      <c r="B3" s="18" t="s">
        <v>9</v>
      </c>
      <c r="C3" s="19"/>
      <c r="D3" s="19"/>
      <c r="E3" s="19"/>
      <c r="F3" s="19"/>
      <c r="G3" s="19"/>
      <c r="H3" s="20"/>
      <c r="I3" s="1"/>
      <c r="J3" s="1"/>
    </row>
    <row r="4" spans="1:17" x14ac:dyDescent="0.25">
      <c r="A4" s="1"/>
      <c r="B4" s="1" t="s">
        <v>76</v>
      </c>
      <c r="C4" s="1" t="s">
        <v>75</v>
      </c>
      <c r="D4" s="1">
        <v>24.23</v>
      </c>
      <c r="E4" s="1">
        <v>19.489999999999998</v>
      </c>
      <c r="F4" s="1">
        <v>29.66</v>
      </c>
      <c r="G4" s="1">
        <v>398.03</v>
      </c>
      <c r="H4" s="1"/>
      <c r="I4" s="1"/>
      <c r="J4" s="1"/>
    </row>
    <row r="5" spans="1:17" x14ac:dyDescent="0.25">
      <c r="A5" s="1"/>
      <c r="B5" s="1" t="s">
        <v>82</v>
      </c>
      <c r="C5" s="5">
        <v>200</v>
      </c>
      <c r="D5" s="1">
        <v>2.5099999999999998</v>
      </c>
      <c r="E5" s="1">
        <v>2.2000000000000002</v>
      </c>
      <c r="F5" s="1">
        <v>17.73</v>
      </c>
      <c r="G5" s="1">
        <v>97.97</v>
      </c>
      <c r="H5" s="1"/>
      <c r="I5" s="1"/>
      <c r="J5" s="1"/>
    </row>
    <row r="6" spans="1:17" x14ac:dyDescent="0.25">
      <c r="A6" s="1"/>
      <c r="B6" s="3" t="s">
        <v>10</v>
      </c>
      <c r="C6" s="1"/>
      <c r="D6" s="1">
        <f>SUM(D4:D5)</f>
        <v>26.740000000000002</v>
      </c>
      <c r="E6" s="1">
        <f>SUM(E4:E5)</f>
        <v>21.689999999999998</v>
      </c>
      <c r="F6" s="1">
        <f>SUM(F4:F5)</f>
        <v>47.39</v>
      </c>
      <c r="G6" s="1">
        <f>SUM(G4:G5)</f>
        <v>496</v>
      </c>
      <c r="H6" s="1"/>
      <c r="I6" s="1"/>
      <c r="J6" s="1"/>
    </row>
    <row r="7" spans="1:17" x14ac:dyDescent="0.25">
      <c r="A7" s="1"/>
      <c r="B7" s="3" t="s">
        <v>11</v>
      </c>
      <c r="C7" s="1"/>
      <c r="D7" s="1">
        <v>1</v>
      </c>
      <c r="E7" s="1">
        <f>E6/D6</f>
        <v>0.81114435302916965</v>
      </c>
      <c r="F7" s="1">
        <f>F6/D6</f>
        <v>1.7722513089005234</v>
      </c>
      <c r="G7" s="1"/>
      <c r="H7" s="1"/>
      <c r="I7" s="1"/>
      <c r="J7" s="1"/>
    </row>
    <row r="8" spans="1:17" x14ac:dyDescent="0.25">
      <c r="A8" s="1"/>
      <c r="B8" s="18" t="s">
        <v>15</v>
      </c>
      <c r="C8" s="29"/>
      <c r="D8" s="29"/>
      <c r="E8" s="29"/>
      <c r="F8" s="30"/>
      <c r="G8" s="1">
        <f>G6*75/G30</f>
        <v>21.990754424752605</v>
      </c>
      <c r="H8" s="1"/>
      <c r="I8" s="1"/>
      <c r="J8" s="1"/>
      <c r="L8" s="1"/>
      <c r="M8" s="1"/>
      <c r="N8" s="1"/>
      <c r="O8" s="1"/>
      <c r="P8" s="1"/>
      <c r="Q8" s="1"/>
    </row>
    <row r="9" spans="1:17" x14ac:dyDescent="0.25">
      <c r="A9" s="1"/>
      <c r="B9" s="18" t="s">
        <v>16</v>
      </c>
      <c r="C9" s="29"/>
      <c r="D9" s="29"/>
      <c r="E9" s="29"/>
      <c r="F9" s="30"/>
      <c r="G9" s="1">
        <f>G6*85/G30</f>
        <v>24.92285501471962</v>
      </c>
      <c r="H9" s="1"/>
      <c r="I9" s="1"/>
      <c r="J9" s="1"/>
    </row>
    <row r="10" spans="1:17" x14ac:dyDescent="0.25">
      <c r="A10" s="1"/>
      <c r="B10" s="18" t="s">
        <v>12</v>
      </c>
      <c r="C10" s="19"/>
      <c r="D10" s="19"/>
      <c r="E10" s="19"/>
      <c r="F10" s="19"/>
      <c r="G10" s="19"/>
      <c r="H10" s="20"/>
      <c r="I10" s="1"/>
      <c r="J10" s="1"/>
    </row>
    <row r="11" spans="1:17" x14ac:dyDescent="0.25">
      <c r="A11" s="1"/>
      <c r="B11" s="1" t="s">
        <v>118</v>
      </c>
      <c r="C11" s="1">
        <v>50</v>
      </c>
      <c r="D11" s="1">
        <v>0.63</v>
      </c>
      <c r="E11" s="1">
        <v>2.0699999999999998</v>
      </c>
      <c r="F11" s="1">
        <v>3.86</v>
      </c>
      <c r="G11" s="1">
        <v>37.450000000000003</v>
      </c>
      <c r="H11" s="1"/>
      <c r="I11" s="1"/>
      <c r="J11" s="1"/>
    </row>
    <row r="12" spans="1:17" x14ac:dyDescent="0.25">
      <c r="A12" s="1"/>
      <c r="B12" s="1" t="s">
        <v>79</v>
      </c>
      <c r="C12" s="5">
        <v>200</v>
      </c>
      <c r="D12" s="1">
        <v>4.3899999999999997</v>
      </c>
      <c r="E12" s="1">
        <v>3.62</v>
      </c>
      <c r="F12" s="1">
        <v>15.97</v>
      </c>
      <c r="G12" s="1">
        <v>115.09</v>
      </c>
      <c r="H12" s="1"/>
      <c r="I12" s="1"/>
      <c r="J12" s="1"/>
    </row>
    <row r="13" spans="1:17" x14ac:dyDescent="0.25">
      <c r="A13" s="1"/>
      <c r="B13" s="1" t="s">
        <v>77</v>
      </c>
      <c r="C13" s="1" t="s">
        <v>142</v>
      </c>
      <c r="D13" s="1">
        <v>8.2799999999999994</v>
      </c>
      <c r="E13" s="1">
        <v>5.65</v>
      </c>
      <c r="F13" s="1">
        <v>9.92</v>
      </c>
      <c r="G13" s="1">
        <v>126.9</v>
      </c>
      <c r="H13" s="1"/>
      <c r="I13" s="1"/>
      <c r="J13" s="1"/>
    </row>
    <row r="14" spans="1:17" x14ac:dyDescent="0.25">
      <c r="A14" s="1"/>
      <c r="B14" s="1" t="s">
        <v>78</v>
      </c>
      <c r="C14" s="1">
        <v>150</v>
      </c>
      <c r="D14" s="1">
        <v>2.88</v>
      </c>
      <c r="E14" s="1">
        <v>4.59</v>
      </c>
      <c r="F14" s="1">
        <v>19.79</v>
      </c>
      <c r="G14" s="1">
        <v>128.68</v>
      </c>
      <c r="H14" s="1"/>
      <c r="I14" s="1"/>
      <c r="J14" s="1"/>
    </row>
    <row r="15" spans="1:17" x14ac:dyDescent="0.25">
      <c r="A15" s="1"/>
      <c r="B15" s="1" t="s">
        <v>83</v>
      </c>
      <c r="C15" s="1">
        <v>200</v>
      </c>
      <c r="D15" s="1">
        <v>0.28000000000000003</v>
      </c>
      <c r="E15" s="1"/>
      <c r="F15" s="1">
        <v>30.04</v>
      </c>
      <c r="G15" s="1">
        <v>118.17</v>
      </c>
      <c r="H15" s="1"/>
      <c r="I15" s="1"/>
      <c r="J15" s="1"/>
    </row>
    <row r="16" spans="1:17" x14ac:dyDescent="0.25">
      <c r="A16" s="1"/>
      <c r="B16" s="1" t="s">
        <v>70</v>
      </c>
      <c r="C16" s="1">
        <v>30</v>
      </c>
      <c r="D16" s="1">
        <v>1.95</v>
      </c>
      <c r="E16" s="1">
        <v>0.15</v>
      </c>
      <c r="F16" s="1">
        <v>14.1</v>
      </c>
      <c r="G16" s="1">
        <v>66</v>
      </c>
      <c r="H16" s="1"/>
      <c r="I16" s="1"/>
      <c r="J16" s="1"/>
    </row>
    <row r="17" spans="1:10" x14ac:dyDescent="0.25">
      <c r="A17" s="1"/>
      <c r="B17" s="1" t="s">
        <v>85</v>
      </c>
      <c r="C17" s="1">
        <v>50</v>
      </c>
      <c r="D17" s="1">
        <v>5.86</v>
      </c>
      <c r="E17" s="1">
        <v>8.2799999999999994</v>
      </c>
      <c r="F17" s="1">
        <v>14.5</v>
      </c>
      <c r="G17" s="1">
        <v>158.75</v>
      </c>
      <c r="H17" s="1"/>
      <c r="I17" s="1"/>
      <c r="J17" s="1"/>
    </row>
    <row r="18" spans="1:10" x14ac:dyDescent="0.25">
      <c r="A18" s="1"/>
      <c r="B18" s="3" t="s">
        <v>10</v>
      </c>
      <c r="C18" s="1"/>
      <c r="D18" s="1">
        <f>SUM(D11:D17)</f>
        <v>24.27</v>
      </c>
      <c r="E18" s="1">
        <f>SUM(E11:E17)</f>
        <v>24.36</v>
      </c>
      <c r="F18" s="1">
        <f>SUM(F11:F17)</f>
        <v>108.17999999999999</v>
      </c>
      <c r="G18" s="1">
        <f>SUM(G11:G17)</f>
        <v>751.04000000000008</v>
      </c>
      <c r="H18" s="1"/>
      <c r="I18" s="1"/>
      <c r="J18" s="1"/>
    </row>
    <row r="19" spans="1:10" x14ac:dyDescent="0.25">
      <c r="A19" s="1"/>
      <c r="B19" s="3" t="s">
        <v>11</v>
      </c>
      <c r="C19" s="1"/>
      <c r="D19" s="1">
        <v>1</v>
      </c>
      <c r="E19" s="1">
        <f>E18/D18</f>
        <v>1.003708281829419</v>
      </c>
      <c r="F19" s="1">
        <f>F18/D18</f>
        <v>4.4573547589616807</v>
      </c>
      <c r="G19" s="1"/>
      <c r="H19" s="1"/>
      <c r="I19" s="1"/>
      <c r="J19" s="1"/>
    </row>
    <row r="20" spans="1:10" x14ac:dyDescent="0.25">
      <c r="A20" s="1"/>
      <c r="B20" s="18" t="s">
        <v>15</v>
      </c>
      <c r="C20" s="29"/>
      <c r="D20" s="29"/>
      <c r="E20" s="29"/>
      <c r="F20" s="30"/>
      <c r="G20" s="1">
        <f>G18*75/G30</f>
        <v>33.298258474125404</v>
      </c>
      <c r="H20" s="1"/>
      <c r="I20" s="1"/>
      <c r="J20" s="1"/>
    </row>
    <row r="21" spans="1:10" x14ac:dyDescent="0.25">
      <c r="A21" s="1"/>
      <c r="B21" s="18" t="s">
        <v>16</v>
      </c>
      <c r="C21" s="29"/>
      <c r="D21" s="29"/>
      <c r="E21" s="29"/>
      <c r="F21" s="30"/>
      <c r="G21" s="1">
        <f>G18*85/G30</f>
        <v>37.738026270675455</v>
      </c>
      <c r="H21" s="1"/>
      <c r="I21" s="1"/>
      <c r="J21" s="1"/>
    </row>
    <row r="22" spans="1:10" x14ac:dyDescent="0.25">
      <c r="A22" s="1"/>
      <c r="B22" s="18" t="s">
        <v>13</v>
      </c>
      <c r="C22" s="19"/>
      <c r="D22" s="19"/>
      <c r="E22" s="19"/>
      <c r="F22" s="19"/>
      <c r="G22" s="19"/>
      <c r="H22" s="20"/>
      <c r="I22" s="1"/>
      <c r="J22" s="1"/>
    </row>
    <row r="23" spans="1:10" x14ac:dyDescent="0.25">
      <c r="A23" s="1"/>
      <c r="B23" s="1" t="s">
        <v>81</v>
      </c>
      <c r="C23" s="1">
        <v>60</v>
      </c>
      <c r="D23" s="1">
        <v>3.33</v>
      </c>
      <c r="E23" s="1">
        <v>2.99</v>
      </c>
      <c r="F23" s="1">
        <v>34.4</v>
      </c>
      <c r="G23" s="1">
        <v>176.58</v>
      </c>
      <c r="H23" s="1"/>
      <c r="I23" s="1"/>
      <c r="J23" s="1"/>
    </row>
    <row r="24" spans="1:10" x14ac:dyDescent="0.25">
      <c r="A24" s="1"/>
      <c r="B24" s="1" t="s">
        <v>143</v>
      </c>
      <c r="C24" s="1">
        <v>200</v>
      </c>
      <c r="D24" s="1">
        <v>0.6</v>
      </c>
      <c r="E24" s="1">
        <v>0.2</v>
      </c>
      <c r="F24" s="1">
        <v>20</v>
      </c>
      <c r="G24" s="1">
        <v>90</v>
      </c>
      <c r="H24" s="1"/>
      <c r="I24" s="1"/>
      <c r="J24" s="1"/>
    </row>
    <row r="25" spans="1:10" x14ac:dyDescent="0.25">
      <c r="A25" s="1"/>
      <c r="B25" s="1" t="s">
        <v>84</v>
      </c>
      <c r="C25" s="1">
        <v>200</v>
      </c>
      <c r="D25" s="1">
        <v>3</v>
      </c>
      <c r="E25" s="1">
        <v>0.2</v>
      </c>
      <c r="F25" s="1">
        <v>42</v>
      </c>
      <c r="G25" s="1">
        <v>178</v>
      </c>
      <c r="H25" s="1"/>
      <c r="I25" s="1"/>
      <c r="J25" s="1"/>
    </row>
    <row r="26" spans="1:10" x14ac:dyDescent="0.25">
      <c r="A26" s="1"/>
      <c r="B26" s="3" t="s">
        <v>10</v>
      </c>
      <c r="C26" s="1"/>
      <c r="D26" s="1">
        <f>SUM(D23:D25)</f>
        <v>6.93</v>
      </c>
      <c r="E26" s="1">
        <f>SUM(E23:E25)</f>
        <v>3.3900000000000006</v>
      </c>
      <c r="F26" s="1">
        <f>SUM(F23:F25)</f>
        <v>96.4</v>
      </c>
      <c r="G26" s="1">
        <f>SUM(G23:G25)</f>
        <v>444.58000000000004</v>
      </c>
      <c r="H26" s="1"/>
      <c r="I26" s="1"/>
      <c r="J26" s="1"/>
    </row>
    <row r="27" spans="1:10" x14ac:dyDescent="0.25">
      <c r="A27" s="1"/>
      <c r="B27" s="3" t="s">
        <v>11</v>
      </c>
      <c r="C27" s="1"/>
      <c r="D27" s="1">
        <v>1</v>
      </c>
      <c r="E27" s="1">
        <f>E26/D26</f>
        <v>0.48917748917748927</v>
      </c>
      <c r="F27" s="1">
        <f>F26/D26</f>
        <v>13.910533910533912</v>
      </c>
      <c r="G27" s="1"/>
      <c r="H27" s="1"/>
      <c r="I27" s="1"/>
      <c r="J27" s="1"/>
    </row>
    <row r="28" spans="1:10" x14ac:dyDescent="0.25">
      <c r="A28" s="1"/>
      <c r="B28" s="18" t="s">
        <v>15</v>
      </c>
      <c r="C28" s="29"/>
      <c r="D28" s="29"/>
      <c r="E28" s="29"/>
      <c r="F28" s="30"/>
      <c r="G28" s="1">
        <f>G26*75/G30</f>
        <v>19.710987101122004</v>
      </c>
      <c r="H28" s="1"/>
      <c r="I28" s="1"/>
      <c r="J28" s="1"/>
    </row>
    <row r="29" spans="1:10" x14ac:dyDescent="0.25">
      <c r="A29" s="1"/>
      <c r="B29" s="18" t="s">
        <v>16</v>
      </c>
      <c r="C29" s="29"/>
      <c r="D29" s="29"/>
      <c r="E29" s="29"/>
      <c r="F29" s="30"/>
      <c r="G29" s="1">
        <f>G26*85/G30</f>
        <v>22.33911871460494</v>
      </c>
      <c r="H29" s="1"/>
      <c r="I29" s="1"/>
      <c r="J29" s="1"/>
    </row>
    <row r="30" spans="1:10" x14ac:dyDescent="0.25">
      <c r="A30" s="1"/>
      <c r="B30" s="3" t="s">
        <v>14</v>
      </c>
      <c r="C30" s="1"/>
      <c r="D30" s="1">
        <f>D6+D18+D26</f>
        <v>57.940000000000005</v>
      </c>
      <c r="E30" s="1">
        <f>E6+E18+E26</f>
        <v>49.44</v>
      </c>
      <c r="F30" s="1">
        <f>F6+F18+F26</f>
        <v>251.97</v>
      </c>
      <c r="G30" s="1">
        <f>G6+G18+G26</f>
        <v>1691.62</v>
      </c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3" t="s">
        <v>11</v>
      </c>
      <c r="C32" s="1"/>
      <c r="D32" s="1">
        <v>1</v>
      </c>
      <c r="E32" s="1">
        <f>E30/D30</f>
        <v>0.85329651363479453</v>
      </c>
      <c r="F32" s="1">
        <f>F30/D30</f>
        <v>4.3488091128753883</v>
      </c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21" t="s">
        <v>18</v>
      </c>
      <c r="C34" s="22"/>
      <c r="D34" s="22"/>
      <c r="E34" s="22"/>
      <c r="F34" s="23"/>
      <c r="G34" s="27">
        <f>G30*100/1200</f>
        <v>140.96833333333333</v>
      </c>
      <c r="H34" s="1"/>
      <c r="I34" s="1"/>
      <c r="J34" s="1"/>
    </row>
    <row r="35" spans="1:10" x14ac:dyDescent="0.25">
      <c r="A35" s="1"/>
      <c r="B35" s="24"/>
      <c r="C35" s="25"/>
      <c r="D35" s="25"/>
      <c r="E35" s="25"/>
      <c r="F35" s="26"/>
      <c r="G35" s="28"/>
      <c r="H35" s="1"/>
      <c r="I35" s="1"/>
      <c r="J35" s="1"/>
    </row>
    <row r="36" spans="1:10" x14ac:dyDescent="0.25">
      <c r="A36" s="1"/>
      <c r="B36" s="21" t="s">
        <v>17</v>
      </c>
      <c r="C36" s="22"/>
      <c r="D36" s="22"/>
      <c r="E36" s="22"/>
      <c r="F36" s="23"/>
      <c r="G36" s="27">
        <f>G30*100/1500</f>
        <v>112.77466666666666</v>
      </c>
      <c r="H36" s="1"/>
      <c r="I36" s="1"/>
      <c r="J36" s="1"/>
    </row>
    <row r="37" spans="1:10" x14ac:dyDescent="0.25">
      <c r="A37" s="1"/>
      <c r="B37" s="24"/>
      <c r="C37" s="25"/>
      <c r="D37" s="25"/>
      <c r="E37" s="25"/>
      <c r="F37" s="26"/>
      <c r="G37" s="28"/>
      <c r="H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</row>
    <row r="39" spans="1:10" x14ac:dyDescent="0.25">
      <c r="A39" s="1"/>
      <c r="B39" s="6" t="s">
        <v>53</v>
      </c>
      <c r="C39" s="6"/>
      <c r="D39" s="6"/>
      <c r="E39" s="6"/>
      <c r="F39" s="6"/>
      <c r="G39" s="6"/>
      <c r="H39" s="6"/>
    </row>
    <row r="40" spans="1:10" x14ac:dyDescent="0.25">
      <c r="B40" s="1"/>
      <c r="C40" s="1"/>
      <c r="D40" s="1"/>
      <c r="E40" s="1"/>
      <c r="F40" s="1"/>
      <c r="G40" s="1"/>
      <c r="H40" s="1"/>
    </row>
    <row r="41" spans="1:10" x14ac:dyDescent="0.25">
      <c r="B41" s="7" t="s">
        <v>54</v>
      </c>
      <c r="C41" s="6"/>
      <c r="D41" s="1">
        <v>4</v>
      </c>
      <c r="E41" s="1">
        <v>9</v>
      </c>
      <c r="F41" s="1">
        <v>4</v>
      </c>
      <c r="G41" s="1"/>
      <c r="H41" s="1"/>
    </row>
    <row r="42" spans="1:10" x14ac:dyDescent="0.25">
      <c r="B42" s="6"/>
      <c r="C42" s="6"/>
      <c r="D42" s="1"/>
      <c r="E42" s="1"/>
      <c r="F42" s="1"/>
      <c r="G42" s="1"/>
      <c r="H42" s="1"/>
    </row>
    <row r="43" spans="1:10" x14ac:dyDescent="0.25">
      <c r="B43" s="7" t="s">
        <v>55</v>
      </c>
      <c r="C43" s="6"/>
      <c r="D43" s="1">
        <f>D30*D41</f>
        <v>231.76000000000002</v>
      </c>
      <c r="E43" s="1">
        <f t="shared" ref="E43:F43" si="0">E30*E41</f>
        <v>444.96</v>
      </c>
      <c r="F43" s="1">
        <f t="shared" si="0"/>
        <v>1007.88</v>
      </c>
      <c r="G43" s="1"/>
      <c r="H43" s="1"/>
    </row>
    <row r="44" spans="1:10" x14ac:dyDescent="0.25">
      <c r="B44" s="6"/>
      <c r="C44" s="6"/>
      <c r="D44" s="1"/>
      <c r="E44" s="1"/>
      <c r="F44" s="1"/>
      <c r="G44" s="1"/>
      <c r="H44" s="1"/>
    </row>
    <row r="45" spans="1:10" x14ac:dyDescent="0.25">
      <c r="B45" s="7" t="s">
        <v>56</v>
      </c>
      <c r="C45" s="6"/>
      <c r="D45" s="1">
        <f>D43+E43+F43</f>
        <v>1684.6</v>
      </c>
      <c r="E45" s="1"/>
      <c r="F45" s="1"/>
      <c r="G45" s="1"/>
      <c r="H45" s="1"/>
    </row>
    <row r="46" spans="1:10" x14ac:dyDescent="0.25">
      <c r="B46" s="6"/>
      <c r="C46" s="6"/>
      <c r="D46" s="1"/>
      <c r="E46" s="1"/>
      <c r="F46" s="1"/>
      <c r="G46" s="1"/>
      <c r="H46" s="1"/>
    </row>
    <row r="47" spans="1:10" ht="30" x14ac:dyDescent="0.25">
      <c r="B47" s="7" t="s">
        <v>57</v>
      </c>
      <c r="C47" s="6"/>
      <c r="D47" s="1">
        <f>D43*100/D45</f>
        <v>13.757568562269977</v>
      </c>
      <c r="E47" s="1">
        <f>E43*100/D45</f>
        <v>26.413391903122406</v>
      </c>
      <c r="F47" s="1">
        <f>F43*100/D45</f>
        <v>59.829039534607624</v>
      </c>
      <c r="G47" s="1"/>
      <c r="H47" s="1"/>
    </row>
    <row r="48" spans="1:10" x14ac:dyDescent="0.25">
      <c r="B48" s="6"/>
      <c r="C48" s="6"/>
      <c r="D48" s="1"/>
      <c r="E48" s="1"/>
      <c r="F48" s="1"/>
      <c r="G48" s="1"/>
      <c r="H48" s="1"/>
    </row>
    <row r="49" spans="2:8" ht="30" x14ac:dyDescent="0.25">
      <c r="B49" s="7" t="s">
        <v>58</v>
      </c>
      <c r="C49" s="6"/>
      <c r="D49" s="6" t="s">
        <v>59</v>
      </c>
      <c r="E49" s="6" t="s">
        <v>60</v>
      </c>
      <c r="F49" s="6" t="s">
        <v>61</v>
      </c>
      <c r="G49" s="1"/>
      <c r="H49" s="1"/>
    </row>
  </sheetData>
  <mergeCells count="14">
    <mergeCell ref="B28:F28"/>
    <mergeCell ref="B29:F29"/>
    <mergeCell ref="B34:F35"/>
    <mergeCell ref="G34:G35"/>
    <mergeCell ref="B36:F37"/>
    <mergeCell ref="G36:G37"/>
    <mergeCell ref="B2:H2"/>
    <mergeCell ref="B3:H3"/>
    <mergeCell ref="B10:H10"/>
    <mergeCell ref="B22:H22"/>
    <mergeCell ref="B8:F8"/>
    <mergeCell ref="B9:F9"/>
    <mergeCell ref="B20:F20"/>
    <mergeCell ref="B21:F21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"/>
  <sheetViews>
    <sheetView workbookViewId="0">
      <selection activeCell="O17" sqref="O17"/>
    </sheetView>
  </sheetViews>
  <sheetFormatPr defaultRowHeight="15" x14ac:dyDescent="0.25"/>
  <cols>
    <col min="1" max="1" width="5.42578125" customWidth="1"/>
    <col min="2" max="2" width="25.42578125" customWidth="1"/>
    <col min="3" max="3" width="10.140625" bestFit="1" customWidth="1"/>
    <col min="8" max="8" width="12.855468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20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 t="s">
        <v>91</v>
      </c>
      <c r="C4" s="8">
        <v>35</v>
      </c>
      <c r="D4" s="1">
        <v>2.41</v>
      </c>
      <c r="E4" s="1">
        <v>3.93</v>
      </c>
      <c r="F4" s="1">
        <v>14.49</v>
      </c>
      <c r="G4" s="1">
        <v>104.75</v>
      </c>
      <c r="H4" s="1"/>
    </row>
    <row r="5" spans="1:8" x14ac:dyDescent="0.25">
      <c r="A5" s="1"/>
      <c r="B5" s="1" t="s">
        <v>92</v>
      </c>
      <c r="C5" s="1">
        <v>200</v>
      </c>
      <c r="D5" s="1">
        <v>3.07</v>
      </c>
      <c r="E5" s="1">
        <v>2.65</v>
      </c>
      <c r="F5" s="1">
        <v>16.829999999999998</v>
      </c>
      <c r="G5" s="1">
        <v>100.5</v>
      </c>
      <c r="H5" s="1"/>
    </row>
    <row r="6" spans="1:8" x14ac:dyDescent="0.25">
      <c r="A6" s="1"/>
      <c r="B6" s="1" t="s">
        <v>123</v>
      </c>
      <c r="C6" s="1">
        <v>40</v>
      </c>
      <c r="D6" s="1">
        <v>32.799999999999997</v>
      </c>
      <c r="E6" s="1">
        <v>2.4</v>
      </c>
      <c r="F6" s="1">
        <v>1.4</v>
      </c>
      <c r="G6" s="1">
        <v>152</v>
      </c>
      <c r="H6" s="1"/>
    </row>
    <row r="7" spans="1:8" x14ac:dyDescent="0.25">
      <c r="A7" s="1"/>
      <c r="B7" s="15" t="s">
        <v>104</v>
      </c>
      <c r="C7" s="15">
        <v>150</v>
      </c>
      <c r="D7" s="15">
        <v>4.75</v>
      </c>
      <c r="E7" s="15">
        <v>6.22</v>
      </c>
      <c r="F7" s="15">
        <v>17.739999999999998</v>
      </c>
      <c r="G7" s="15">
        <v>147.04</v>
      </c>
      <c r="H7" s="1"/>
    </row>
    <row r="8" spans="1:8" x14ac:dyDescent="0.25">
      <c r="A8" s="1"/>
      <c r="B8" s="3" t="s">
        <v>10</v>
      </c>
      <c r="C8" s="1"/>
      <c r="D8" s="1">
        <f>SUM(D4:D7)</f>
        <v>43.03</v>
      </c>
      <c r="E8" s="1">
        <f>SUM(E4:E7)</f>
        <v>15.2</v>
      </c>
      <c r="F8" s="1">
        <f>SUM(F4:F7)</f>
        <v>50.459999999999994</v>
      </c>
      <c r="G8" s="1">
        <f>SUM(G4:G7)</f>
        <v>504.28999999999996</v>
      </c>
      <c r="H8" s="1"/>
    </row>
    <row r="9" spans="1:8" x14ac:dyDescent="0.25">
      <c r="A9" s="1"/>
      <c r="B9" s="3" t="s">
        <v>11</v>
      </c>
      <c r="C9" s="1"/>
      <c r="D9" s="1">
        <v>1</v>
      </c>
      <c r="E9" s="1">
        <f>E8/D8</f>
        <v>0.35324192423890305</v>
      </c>
      <c r="F9" s="1">
        <f>F8/D8</f>
        <v>1.1726702300720426</v>
      </c>
      <c r="G9" s="1"/>
      <c r="H9" s="1"/>
    </row>
    <row r="10" spans="1:8" x14ac:dyDescent="0.25">
      <c r="A10" s="1"/>
      <c r="B10" s="18" t="s">
        <v>15</v>
      </c>
      <c r="C10" s="29"/>
      <c r="D10" s="29"/>
      <c r="E10" s="29"/>
      <c r="F10" s="30"/>
      <c r="G10" s="1">
        <f>G8*75/G34</f>
        <v>20.960264900662253</v>
      </c>
      <c r="H10" s="1"/>
    </row>
    <row r="11" spans="1:8" x14ac:dyDescent="0.25">
      <c r="A11" s="1"/>
      <c r="B11" s="18" t="s">
        <v>16</v>
      </c>
      <c r="C11" s="29"/>
      <c r="D11" s="29"/>
      <c r="E11" s="29"/>
      <c r="F11" s="30"/>
      <c r="G11" s="1">
        <f>G8*85/G34</f>
        <v>23.754966887417218</v>
      </c>
      <c r="H11" s="1"/>
    </row>
    <row r="12" spans="1:8" x14ac:dyDescent="0.25">
      <c r="A12" s="1"/>
      <c r="B12" s="18" t="s">
        <v>12</v>
      </c>
      <c r="C12" s="19"/>
      <c r="D12" s="19"/>
      <c r="E12" s="19"/>
      <c r="F12" s="19"/>
      <c r="G12" s="19"/>
      <c r="H12" s="20"/>
    </row>
    <row r="13" spans="1:8" x14ac:dyDescent="0.25">
      <c r="A13" s="1"/>
      <c r="B13" s="1" t="s">
        <v>86</v>
      </c>
      <c r="C13" s="1">
        <v>200</v>
      </c>
      <c r="D13" s="1">
        <v>5.81</v>
      </c>
      <c r="E13" s="1">
        <v>5.13</v>
      </c>
      <c r="F13" s="1">
        <v>20.2</v>
      </c>
      <c r="G13" s="1">
        <v>151.58000000000001</v>
      </c>
      <c r="H13" s="1"/>
    </row>
    <row r="14" spans="1:8" x14ac:dyDescent="0.25">
      <c r="A14" s="1"/>
      <c r="B14" s="1" t="s">
        <v>87</v>
      </c>
      <c r="C14" s="1" t="s">
        <v>88</v>
      </c>
      <c r="D14" s="1">
        <v>15.75</v>
      </c>
      <c r="E14" s="1">
        <v>14.67</v>
      </c>
      <c r="F14" s="1">
        <v>30.97</v>
      </c>
      <c r="G14" s="1">
        <v>328.8</v>
      </c>
      <c r="H14" s="1"/>
    </row>
    <row r="15" spans="1:8" x14ac:dyDescent="0.25">
      <c r="A15" s="1"/>
      <c r="B15" s="1" t="s">
        <v>103</v>
      </c>
      <c r="C15" s="1">
        <v>200</v>
      </c>
      <c r="D15" s="1">
        <v>0.14000000000000001</v>
      </c>
      <c r="E15" s="1">
        <v>0.14000000000000001</v>
      </c>
      <c r="F15" s="1">
        <v>21.49</v>
      </c>
      <c r="G15" s="1">
        <v>84.42</v>
      </c>
      <c r="H15" s="1"/>
    </row>
    <row r="16" spans="1:8" x14ac:dyDescent="0.25">
      <c r="A16" s="1"/>
      <c r="B16" s="1" t="s">
        <v>90</v>
      </c>
      <c r="C16" s="1">
        <v>150</v>
      </c>
      <c r="D16" s="1">
        <v>1.35</v>
      </c>
      <c r="E16" s="1">
        <v>0.3</v>
      </c>
      <c r="F16" s="1">
        <v>12.15</v>
      </c>
      <c r="G16" s="1">
        <v>60</v>
      </c>
      <c r="H16" s="1"/>
    </row>
    <row r="17" spans="1:15" x14ac:dyDescent="0.25">
      <c r="A17" s="1"/>
      <c r="B17" s="9" t="s">
        <v>73</v>
      </c>
      <c r="C17" s="9">
        <v>20</v>
      </c>
      <c r="D17" s="9">
        <v>1.6</v>
      </c>
      <c r="E17" s="9">
        <v>0.3</v>
      </c>
      <c r="F17" s="9">
        <v>11</v>
      </c>
      <c r="G17" s="9">
        <v>52</v>
      </c>
      <c r="H17" s="1"/>
    </row>
    <row r="18" spans="1:15" x14ac:dyDescent="0.25">
      <c r="A18" s="1"/>
      <c r="B18" s="1" t="s">
        <v>70</v>
      </c>
      <c r="C18" s="1">
        <v>30</v>
      </c>
      <c r="D18" s="1">
        <v>1.95</v>
      </c>
      <c r="E18" s="1">
        <v>0.15</v>
      </c>
      <c r="F18" s="1">
        <v>14.1</v>
      </c>
      <c r="G18" s="1">
        <v>66</v>
      </c>
      <c r="H18" s="1"/>
    </row>
    <row r="19" spans="1:15" x14ac:dyDescent="0.25">
      <c r="A19" s="1"/>
      <c r="B19" s="3" t="s">
        <v>10</v>
      </c>
      <c r="C19" s="1"/>
      <c r="D19" s="1">
        <f>SUM(D13:D18)</f>
        <v>26.6</v>
      </c>
      <c r="E19" s="1">
        <f>SUM(E13:E18)</f>
        <v>20.69</v>
      </c>
      <c r="F19" s="1">
        <f>SUM(F13:F18)</f>
        <v>109.91</v>
      </c>
      <c r="G19" s="1">
        <f>SUM(G13:G18)</f>
        <v>742.8</v>
      </c>
      <c r="H19" s="1"/>
    </row>
    <row r="20" spans="1:15" x14ac:dyDescent="0.25">
      <c r="A20" s="1"/>
      <c r="B20" s="3" t="s">
        <v>11</v>
      </c>
      <c r="C20" s="1"/>
      <c r="D20" s="1">
        <v>1</v>
      </c>
      <c r="E20" s="1">
        <f>E19/D19</f>
        <v>0.77781954887218041</v>
      </c>
      <c r="F20" s="1">
        <f>F19/D19</f>
        <v>4.1319548872180452</v>
      </c>
      <c r="G20" s="1"/>
      <c r="H20" s="1"/>
      <c r="O20" t="s">
        <v>124</v>
      </c>
    </row>
    <row r="21" spans="1:15" x14ac:dyDescent="0.25">
      <c r="A21" s="1"/>
      <c r="B21" s="18" t="s">
        <v>15</v>
      </c>
      <c r="C21" s="29"/>
      <c r="D21" s="29"/>
      <c r="E21" s="29"/>
      <c r="F21" s="30"/>
      <c r="G21" s="1">
        <f>G19*75/G34</f>
        <v>30.873673418493173</v>
      </c>
      <c r="H21" s="1"/>
    </row>
    <row r="22" spans="1:15" x14ac:dyDescent="0.25">
      <c r="A22" s="1"/>
      <c r="B22" s="18" t="s">
        <v>16</v>
      </c>
      <c r="C22" s="29"/>
      <c r="D22" s="29"/>
      <c r="E22" s="29"/>
      <c r="F22" s="30"/>
      <c r="G22" s="1">
        <f>G19*85/G34</f>
        <v>34.990163207625592</v>
      </c>
      <c r="H22" s="1"/>
    </row>
    <row r="23" spans="1:15" x14ac:dyDescent="0.25">
      <c r="A23" s="1"/>
      <c r="B23" s="18" t="s">
        <v>13</v>
      </c>
      <c r="C23" s="19"/>
      <c r="D23" s="19"/>
      <c r="E23" s="19"/>
      <c r="F23" s="19"/>
      <c r="G23" s="19"/>
      <c r="H23" s="20"/>
    </row>
    <row r="24" spans="1:15" x14ac:dyDescent="0.25">
      <c r="A24" s="1"/>
      <c r="B24" s="1" t="s">
        <v>93</v>
      </c>
      <c r="C24" s="1">
        <v>50</v>
      </c>
      <c r="D24" s="1">
        <v>0.79</v>
      </c>
      <c r="E24" s="1">
        <v>4.58</v>
      </c>
      <c r="F24" s="1">
        <v>3.92</v>
      </c>
      <c r="G24" s="1">
        <v>59.87</v>
      </c>
      <c r="H24" s="1"/>
    </row>
    <row r="25" spans="1:15" x14ac:dyDescent="0.25">
      <c r="A25" s="1"/>
      <c r="B25" s="1" t="s">
        <v>125</v>
      </c>
      <c r="C25" s="1">
        <v>70</v>
      </c>
      <c r="D25" s="1">
        <v>10.029999999999999</v>
      </c>
      <c r="E25" s="1">
        <v>11.02</v>
      </c>
      <c r="F25" s="1">
        <v>10.08</v>
      </c>
      <c r="G25" s="1">
        <v>166.17</v>
      </c>
      <c r="H25" s="1"/>
    </row>
    <row r="26" spans="1:15" x14ac:dyDescent="0.25">
      <c r="A26" s="1"/>
      <c r="B26" t="s">
        <v>68</v>
      </c>
      <c r="C26">
        <v>150</v>
      </c>
      <c r="D26">
        <v>3.18</v>
      </c>
      <c r="E26">
        <v>4.57</v>
      </c>
      <c r="F26">
        <v>14.2</v>
      </c>
      <c r="G26">
        <v>116.72</v>
      </c>
      <c r="H26" s="1"/>
    </row>
    <row r="27" spans="1:15" x14ac:dyDescent="0.25">
      <c r="A27" s="1"/>
      <c r="B27" t="s">
        <v>114</v>
      </c>
      <c r="C27">
        <v>20</v>
      </c>
      <c r="D27">
        <v>0.08</v>
      </c>
      <c r="F27">
        <v>15.2</v>
      </c>
      <c r="G27">
        <v>58.6</v>
      </c>
      <c r="H27" s="1"/>
    </row>
    <row r="28" spans="1:15" x14ac:dyDescent="0.25">
      <c r="A28" s="1"/>
      <c r="B28" s="1" t="s">
        <v>143</v>
      </c>
      <c r="C28" s="1">
        <v>200</v>
      </c>
      <c r="D28" s="1">
        <v>0.6</v>
      </c>
      <c r="E28" s="1">
        <v>0.2</v>
      </c>
      <c r="F28" s="1">
        <v>20</v>
      </c>
      <c r="G28" s="1">
        <v>90</v>
      </c>
      <c r="H28" s="1"/>
    </row>
    <row r="29" spans="1:15" x14ac:dyDescent="0.25">
      <c r="A29" s="1"/>
      <c r="B29" s="1" t="s">
        <v>70</v>
      </c>
      <c r="C29" s="1">
        <v>30</v>
      </c>
      <c r="D29" s="1">
        <v>1.95</v>
      </c>
      <c r="E29" s="1">
        <v>0.15</v>
      </c>
      <c r="F29" s="1">
        <v>14.1</v>
      </c>
      <c r="G29" s="1">
        <v>66</v>
      </c>
      <c r="H29" s="1"/>
    </row>
    <row r="30" spans="1:15" x14ac:dyDescent="0.25">
      <c r="A30" s="1"/>
      <c r="B30" s="3" t="s">
        <v>10</v>
      </c>
      <c r="C30" s="1"/>
      <c r="D30" s="1">
        <f>SUM(D24:D29)</f>
        <v>16.63</v>
      </c>
      <c r="E30" s="1">
        <f>SUM(E24:E29)</f>
        <v>20.52</v>
      </c>
      <c r="F30" s="1">
        <f>SUM(F24:F29)</f>
        <v>77.5</v>
      </c>
      <c r="G30" s="1">
        <f>SUM(G24:G29)</f>
        <v>557.36</v>
      </c>
      <c r="H30" s="1"/>
    </row>
    <row r="31" spans="1:15" x14ac:dyDescent="0.25">
      <c r="A31" s="1"/>
      <c r="B31" s="3" t="s">
        <v>11</v>
      </c>
      <c r="C31" s="1"/>
      <c r="D31" s="1">
        <v>1</v>
      </c>
      <c r="E31" s="1">
        <f>E30/D30</f>
        <v>1.2339146121467228</v>
      </c>
      <c r="F31" s="1">
        <f>F30/D30</f>
        <v>4.6602525556223693</v>
      </c>
      <c r="G31" s="1"/>
      <c r="H31" s="1"/>
    </row>
    <row r="32" spans="1:15" x14ac:dyDescent="0.25">
      <c r="A32" s="1"/>
      <c r="B32" s="18" t="s">
        <v>15</v>
      </c>
      <c r="C32" s="29"/>
      <c r="D32" s="29"/>
      <c r="E32" s="29"/>
      <c r="F32" s="30"/>
      <c r="G32" s="1">
        <f>G30*75/G34</f>
        <v>23.166061680844582</v>
      </c>
      <c r="H32" s="1"/>
    </row>
    <row r="33" spans="1:8" x14ac:dyDescent="0.25">
      <c r="A33" s="1"/>
      <c r="B33" s="18" t="s">
        <v>16</v>
      </c>
      <c r="C33" s="29"/>
      <c r="D33" s="29"/>
      <c r="E33" s="29"/>
      <c r="F33" s="30"/>
      <c r="G33" s="1">
        <f>G30*85/G34</f>
        <v>26.254869904957189</v>
      </c>
      <c r="H33" s="1"/>
    </row>
    <row r="34" spans="1:8" x14ac:dyDescent="0.25">
      <c r="A34" s="1"/>
      <c r="B34" s="3" t="s">
        <v>14</v>
      </c>
      <c r="C34" s="1"/>
      <c r="D34" s="1">
        <f>D8+D19+D30</f>
        <v>86.259999999999991</v>
      </c>
      <c r="E34" s="1">
        <f>E8+E19+E30</f>
        <v>56.41</v>
      </c>
      <c r="F34" s="1">
        <f>F8+F19+F30</f>
        <v>237.87</v>
      </c>
      <c r="G34" s="1">
        <f>G8+G19+G30</f>
        <v>1804.4499999999998</v>
      </c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3" t="s">
        <v>11</v>
      </c>
      <c r="C36" s="1"/>
      <c r="D36" s="1">
        <v>1</v>
      </c>
      <c r="E36" s="1">
        <f>E34/D34</f>
        <v>0.65395316485045218</v>
      </c>
      <c r="F36" s="1">
        <f>F34/D34</f>
        <v>2.757593322513332</v>
      </c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21" t="s">
        <v>18</v>
      </c>
      <c r="C38" s="22"/>
      <c r="D38" s="22"/>
      <c r="E38" s="22"/>
      <c r="F38" s="23"/>
      <c r="G38" s="27">
        <f>G34*100/1200</f>
        <v>150.37083333333331</v>
      </c>
      <c r="H38" s="1"/>
    </row>
    <row r="39" spans="1:8" x14ac:dyDescent="0.25">
      <c r="A39" s="1"/>
      <c r="B39" s="24"/>
      <c r="C39" s="25"/>
      <c r="D39" s="25"/>
      <c r="E39" s="25"/>
      <c r="F39" s="26"/>
      <c r="G39" s="28"/>
      <c r="H39" s="1"/>
    </row>
    <row r="40" spans="1:8" x14ac:dyDescent="0.25">
      <c r="A40" s="1"/>
      <c r="B40" s="21" t="s">
        <v>17</v>
      </c>
      <c r="C40" s="22"/>
      <c r="D40" s="22"/>
      <c r="E40" s="22"/>
      <c r="F40" s="23"/>
      <c r="G40" s="27">
        <f>G34*100/1500</f>
        <v>120.29666666666665</v>
      </c>
      <c r="H40" s="1"/>
    </row>
    <row r="41" spans="1:8" x14ac:dyDescent="0.25">
      <c r="A41" s="1"/>
      <c r="B41" s="24"/>
      <c r="C41" s="25"/>
      <c r="D41" s="25"/>
      <c r="E41" s="25"/>
      <c r="F41" s="26"/>
      <c r="G41" s="28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6" t="s">
        <v>53</v>
      </c>
      <c r="C43" s="6"/>
      <c r="D43" s="6"/>
      <c r="E43" s="6"/>
      <c r="F43" s="6"/>
      <c r="G43" s="6"/>
      <c r="H43" s="6"/>
    </row>
    <row r="44" spans="1:8" x14ac:dyDescent="0.25">
      <c r="B44" s="1"/>
      <c r="C44" s="1"/>
      <c r="D44" s="1"/>
      <c r="E44" s="1"/>
      <c r="F44" s="1"/>
      <c r="G44" s="1"/>
      <c r="H44" s="1"/>
    </row>
    <row r="45" spans="1:8" ht="30" x14ac:dyDescent="0.25">
      <c r="B45" s="7" t="s">
        <v>54</v>
      </c>
      <c r="C45" s="6"/>
      <c r="D45" s="1">
        <v>4</v>
      </c>
      <c r="E45" s="1">
        <v>9</v>
      </c>
      <c r="F45" s="1">
        <v>4</v>
      </c>
      <c r="G45" s="1"/>
      <c r="H45" s="1"/>
    </row>
    <row r="46" spans="1:8" x14ac:dyDescent="0.25">
      <c r="B46" s="6"/>
      <c r="C46" s="6"/>
      <c r="D46" s="1"/>
      <c r="E46" s="1"/>
      <c r="F46" s="1"/>
      <c r="G46" s="1"/>
      <c r="H46" s="1"/>
    </row>
    <row r="47" spans="1:8" x14ac:dyDescent="0.25">
      <c r="B47" s="7" t="s">
        <v>55</v>
      </c>
      <c r="C47" s="6"/>
      <c r="D47" s="1">
        <f>D34*D45</f>
        <v>345.03999999999996</v>
      </c>
      <c r="E47" s="1">
        <f t="shared" ref="E47:F47" si="0">E34*E45</f>
        <v>507.68999999999994</v>
      </c>
      <c r="F47" s="1">
        <f t="shared" si="0"/>
        <v>951.48</v>
      </c>
      <c r="G47" s="1"/>
      <c r="H47" s="1"/>
    </row>
    <row r="48" spans="1:8" x14ac:dyDescent="0.25">
      <c r="B48" s="6"/>
      <c r="C48" s="6"/>
      <c r="D48" s="1"/>
      <c r="E48" s="1"/>
      <c r="F48" s="1"/>
      <c r="G48" s="1"/>
      <c r="H48" s="1"/>
    </row>
    <row r="49" spans="2:8" x14ac:dyDescent="0.25">
      <c r="B49" s="7" t="s">
        <v>56</v>
      </c>
      <c r="C49" s="6"/>
      <c r="D49" s="1">
        <f>D47+E47+F47</f>
        <v>1804.21</v>
      </c>
      <c r="E49" s="1"/>
      <c r="F49" s="1"/>
      <c r="G49" s="1"/>
      <c r="H49" s="1"/>
    </row>
    <row r="50" spans="2:8" x14ac:dyDescent="0.25">
      <c r="B50" s="6"/>
      <c r="C50" s="6"/>
      <c r="D50" s="1"/>
      <c r="E50" s="1"/>
      <c r="F50" s="1"/>
      <c r="G50" s="1"/>
      <c r="H50" s="1"/>
    </row>
    <row r="51" spans="2:8" ht="30" x14ac:dyDescent="0.25">
      <c r="B51" s="7" t="s">
        <v>57</v>
      </c>
      <c r="C51" s="6"/>
      <c r="D51" s="1">
        <f>D47*100/D49</f>
        <v>19.124159604480631</v>
      </c>
      <c r="E51" s="1">
        <f>E47*100/D49</f>
        <v>28.139185571524376</v>
      </c>
      <c r="F51" s="1">
        <f>F47*100/D49</f>
        <v>52.736654823994989</v>
      </c>
      <c r="G51" s="1"/>
      <c r="H51" s="1"/>
    </row>
    <row r="52" spans="2:8" x14ac:dyDescent="0.25">
      <c r="B52" s="6"/>
      <c r="C52" s="6"/>
      <c r="D52" s="1"/>
      <c r="E52" s="1"/>
      <c r="F52" s="1"/>
      <c r="G52" s="1"/>
      <c r="H52" s="1"/>
    </row>
    <row r="53" spans="2:8" ht="45" x14ac:dyDescent="0.25">
      <c r="B53" s="7" t="s">
        <v>58</v>
      </c>
      <c r="C53" s="6"/>
      <c r="D53" s="6" t="s">
        <v>59</v>
      </c>
      <c r="E53" s="6" t="s">
        <v>60</v>
      </c>
      <c r="F53" s="6" t="s">
        <v>61</v>
      </c>
      <c r="G53" s="1"/>
      <c r="H53" s="1"/>
    </row>
  </sheetData>
  <mergeCells count="14">
    <mergeCell ref="B40:F41"/>
    <mergeCell ref="G40:G41"/>
    <mergeCell ref="B22:F22"/>
    <mergeCell ref="B23:H23"/>
    <mergeCell ref="B32:F32"/>
    <mergeCell ref="B33:F33"/>
    <mergeCell ref="B38:F39"/>
    <mergeCell ref="G38:G39"/>
    <mergeCell ref="B21:F21"/>
    <mergeCell ref="B2:H2"/>
    <mergeCell ref="B3:H3"/>
    <mergeCell ref="B10:F10"/>
    <mergeCell ref="B11:F11"/>
    <mergeCell ref="B12:H12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workbookViewId="0">
      <selection activeCell="C4" sqref="C4:G4"/>
    </sheetView>
  </sheetViews>
  <sheetFormatPr defaultRowHeight="15" x14ac:dyDescent="0.25"/>
  <cols>
    <col min="1" max="1" width="5.28515625" customWidth="1"/>
    <col min="2" max="2" width="30" customWidth="1"/>
    <col min="3" max="3" width="7.7109375" customWidth="1"/>
    <col min="4" max="5" width="8.28515625" customWidth="1"/>
    <col min="6" max="6" width="8.140625" customWidth="1"/>
    <col min="7" max="7" width="7.85546875" customWidth="1"/>
    <col min="8" max="8" width="12.140625" customWidth="1"/>
  </cols>
  <sheetData>
    <row r="1" spans="1:8" ht="75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21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 t="s">
        <v>98</v>
      </c>
      <c r="C4" s="1">
        <v>150</v>
      </c>
      <c r="D4" s="1">
        <v>6.18</v>
      </c>
      <c r="E4" s="1">
        <v>6</v>
      </c>
      <c r="F4" s="1">
        <v>29.06</v>
      </c>
      <c r="G4" s="1">
        <v>196.77</v>
      </c>
      <c r="H4" s="1"/>
    </row>
    <row r="5" spans="1:8" x14ac:dyDescent="0.25">
      <c r="A5" s="1"/>
      <c r="B5" s="1" t="s">
        <v>64</v>
      </c>
      <c r="C5" s="1">
        <v>200</v>
      </c>
      <c r="D5" s="1">
        <v>3.37</v>
      </c>
      <c r="E5" s="1">
        <v>2.82</v>
      </c>
      <c r="F5" s="1">
        <v>23.23</v>
      </c>
      <c r="G5" s="1">
        <v>128.69999999999999</v>
      </c>
      <c r="H5" s="1"/>
    </row>
    <row r="6" spans="1:8" x14ac:dyDescent="0.25">
      <c r="A6" s="1"/>
      <c r="B6" s="1" t="s">
        <v>128</v>
      </c>
      <c r="C6" s="1">
        <v>15</v>
      </c>
      <c r="D6" s="1">
        <v>1.1000000000000001</v>
      </c>
      <c r="E6" s="1">
        <v>0.78</v>
      </c>
      <c r="F6" s="1">
        <v>11.2</v>
      </c>
      <c r="G6" s="1">
        <v>76.400000000000006</v>
      </c>
      <c r="H6" s="1"/>
    </row>
    <row r="7" spans="1:8" x14ac:dyDescent="0.25">
      <c r="A7" s="1"/>
      <c r="B7" s="3" t="s">
        <v>10</v>
      </c>
      <c r="C7" s="1"/>
      <c r="D7" s="1">
        <f>SUM(D4:D6)</f>
        <v>10.65</v>
      </c>
      <c r="E7" s="1">
        <f>SUM(E4:E6)</f>
        <v>9.6</v>
      </c>
      <c r="F7" s="1">
        <f>SUM(F4:F6)</f>
        <v>63.489999999999995</v>
      </c>
      <c r="G7" s="1">
        <f>SUM(G4:G6)</f>
        <v>401.87</v>
      </c>
      <c r="H7" s="1"/>
    </row>
    <row r="8" spans="1:8" x14ac:dyDescent="0.25">
      <c r="A8" s="1"/>
      <c r="B8" s="3" t="s">
        <v>11</v>
      </c>
      <c r="C8" s="1"/>
      <c r="D8" s="1">
        <v>1</v>
      </c>
      <c r="E8" s="1">
        <f>E7/D7</f>
        <v>0.90140845070422526</v>
      </c>
      <c r="F8" s="1">
        <f>F7/D7</f>
        <v>5.9615023474178397</v>
      </c>
      <c r="G8" s="1"/>
      <c r="H8" s="1"/>
    </row>
    <row r="9" spans="1:8" x14ac:dyDescent="0.25">
      <c r="A9" s="1"/>
      <c r="B9" s="18" t="s">
        <v>15</v>
      </c>
      <c r="C9" s="29"/>
      <c r="D9" s="29"/>
      <c r="E9" s="29"/>
      <c r="F9" s="30"/>
      <c r="G9" s="1">
        <f>G7*75/G31</f>
        <v>18.534729268517662</v>
      </c>
      <c r="H9" s="1"/>
    </row>
    <row r="10" spans="1:8" x14ac:dyDescent="0.25">
      <c r="A10" s="1"/>
      <c r="B10" s="18" t="s">
        <v>16</v>
      </c>
      <c r="C10" s="29"/>
      <c r="D10" s="29"/>
      <c r="E10" s="29"/>
      <c r="F10" s="30"/>
      <c r="G10" s="1">
        <f>G7*85/G31</f>
        <v>21.006026504320015</v>
      </c>
      <c r="H10" s="1"/>
    </row>
    <row r="11" spans="1:8" x14ac:dyDescent="0.25">
      <c r="A11" s="1"/>
      <c r="B11" s="18" t="s">
        <v>12</v>
      </c>
      <c r="C11" s="19"/>
      <c r="D11" s="19"/>
      <c r="E11" s="19"/>
      <c r="F11" s="19"/>
      <c r="G11" s="19"/>
      <c r="H11" s="20"/>
    </row>
    <row r="12" spans="1:8" x14ac:dyDescent="0.25">
      <c r="A12" s="1"/>
      <c r="B12" s="1" t="s">
        <v>97</v>
      </c>
      <c r="C12" s="1">
        <v>50</v>
      </c>
      <c r="D12" s="1">
        <v>5.81</v>
      </c>
      <c r="E12" s="1">
        <v>12.38</v>
      </c>
      <c r="F12" s="1">
        <v>1.31</v>
      </c>
      <c r="G12" s="1">
        <v>139.61000000000001</v>
      </c>
      <c r="H12" s="1"/>
    </row>
    <row r="13" spans="1:8" x14ac:dyDescent="0.25">
      <c r="A13" s="1"/>
      <c r="B13" s="1" t="s">
        <v>131</v>
      </c>
      <c r="C13" s="1" t="s">
        <v>94</v>
      </c>
      <c r="D13" s="1">
        <v>1.59</v>
      </c>
      <c r="E13" s="1">
        <v>4.09</v>
      </c>
      <c r="F13" s="1">
        <v>11.24</v>
      </c>
      <c r="G13" s="1">
        <v>88.56</v>
      </c>
      <c r="H13" s="1"/>
    </row>
    <row r="14" spans="1:8" x14ac:dyDescent="0.25">
      <c r="A14" s="1"/>
      <c r="B14" s="1" t="s">
        <v>127</v>
      </c>
      <c r="C14" s="1">
        <v>70</v>
      </c>
      <c r="D14" s="1">
        <v>10.55</v>
      </c>
      <c r="E14" s="1">
        <v>6.03</v>
      </c>
      <c r="F14" s="1">
        <v>5.17</v>
      </c>
      <c r="G14" s="1">
        <v>119.36</v>
      </c>
      <c r="H14" s="1"/>
    </row>
    <row r="15" spans="1:8" x14ac:dyDescent="0.25">
      <c r="A15" s="1"/>
      <c r="B15" s="1" t="s">
        <v>78</v>
      </c>
      <c r="C15" s="1">
        <v>150</v>
      </c>
      <c r="D15" s="1">
        <v>2.88</v>
      </c>
      <c r="E15" s="1">
        <v>4.59</v>
      </c>
      <c r="F15" s="1">
        <v>19.79</v>
      </c>
      <c r="G15" s="1">
        <v>128.68</v>
      </c>
      <c r="H15" s="1"/>
    </row>
    <row r="16" spans="1:8" x14ac:dyDescent="0.25">
      <c r="A16" s="1"/>
      <c r="B16" s="1" t="s">
        <v>99</v>
      </c>
      <c r="C16" s="1">
        <v>200</v>
      </c>
      <c r="D16" s="1">
        <v>0.05</v>
      </c>
      <c r="E16" s="1">
        <v>0.01</v>
      </c>
      <c r="F16" s="1">
        <v>11.72</v>
      </c>
      <c r="G16" s="1">
        <v>44.34</v>
      </c>
      <c r="H16" s="1"/>
    </row>
    <row r="17" spans="1:8" x14ac:dyDescent="0.25">
      <c r="A17" s="1"/>
      <c r="B17" s="1" t="s">
        <v>70</v>
      </c>
      <c r="C17" s="1">
        <v>40</v>
      </c>
      <c r="D17" s="1">
        <v>2.6</v>
      </c>
      <c r="E17" s="1">
        <v>0.2</v>
      </c>
      <c r="F17" s="1">
        <v>18.8</v>
      </c>
      <c r="G17" s="1">
        <v>88</v>
      </c>
      <c r="H17" s="1"/>
    </row>
    <row r="18" spans="1:8" x14ac:dyDescent="0.25">
      <c r="A18" s="1"/>
      <c r="B18" s="1" t="s">
        <v>126</v>
      </c>
      <c r="C18" s="1">
        <v>35</v>
      </c>
      <c r="D18" s="1">
        <v>2.63</v>
      </c>
      <c r="E18" s="1">
        <v>0.53</v>
      </c>
      <c r="F18" s="1">
        <v>20.65</v>
      </c>
      <c r="G18" s="1">
        <v>98</v>
      </c>
      <c r="H18" s="1"/>
    </row>
    <row r="19" spans="1:8" x14ac:dyDescent="0.25">
      <c r="A19" s="1"/>
      <c r="B19" s="3" t="s">
        <v>10</v>
      </c>
      <c r="C19" s="1"/>
      <c r="D19" s="1">
        <f>SUM(D12:D18)</f>
        <v>26.11</v>
      </c>
      <c r="E19" s="1">
        <f>SUM(E12:E18)</f>
        <v>27.830000000000002</v>
      </c>
      <c r="F19" s="1">
        <f>SUM(F12:F18)</f>
        <v>88.68</v>
      </c>
      <c r="G19" s="1">
        <f>SUM(G12:G18)</f>
        <v>706.55000000000007</v>
      </c>
      <c r="H19" s="1"/>
    </row>
    <row r="20" spans="1:8" x14ac:dyDescent="0.25">
      <c r="A20" s="1"/>
      <c r="B20" s="3" t="s">
        <v>11</v>
      </c>
      <c r="C20" s="1"/>
      <c r="D20" s="1">
        <v>1</v>
      </c>
      <c r="E20" s="1">
        <f>E19/D19</f>
        <v>1.0658751436231331</v>
      </c>
      <c r="F20" s="1">
        <f>F19/D19</f>
        <v>3.3963998468019918</v>
      </c>
      <c r="G20" s="1"/>
      <c r="H20" s="1"/>
    </row>
    <row r="21" spans="1:8" x14ac:dyDescent="0.25">
      <c r="A21" s="1"/>
      <c r="B21" s="18" t="s">
        <v>15</v>
      </c>
      <c r="C21" s="29"/>
      <c r="D21" s="29"/>
      <c r="E21" s="29"/>
      <c r="F21" s="30"/>
      <c r="G21" s="1">
        <f>G19*75/G31</f>
        <v>32.586938474310493</v>
      </c>
      <c r="H21" s="1"/>
    </row>
    <row r="22" spans="1:8" x14ac:dyDescent="0.25">
      <c r="A22" s="1"/>
      <c r="B22" s="18" t="s">
        <v>16</v>
      </c>
      <c r="C22" s="29"/>
      <c r="D22" s="29"/>
      <c r="E22" s="29"/>
      <c r="F22" s="30"/>
      <c r="G22" s="1">
        <f>G19*75/G31</f>
        <v>32.586938474310493</v>
      </c>
      <c r="H22" s="1"/>
    </row>
    <row r="23" spans="1:8" x14ac:dyDescent="0.25">
      <c r="A23" s="1"/>
      <c r="B23" s="18" t="s">
        <v>13</v>
      </c>
      <c r="C23" s="19"/>
      <c r="D23" s="19"/>
      <c r="E23" s="19"/>
      <c r="F23" s="19"/>
      <c r="G23" s="19"/>
      <c r="H23" s="20"/>
    </row>
    <row r="24" spans="1:8" x14ac:dyDescent="0.25">
      <c r="A24" s="1"/>
      <c r="B24" s="1" t="s">
        <v>95</v>
      </c>
      <c r="C24" s="1" t="s">
        <v>94</v>
      </c>
      <c r="D24" s="1">
        <v>15.58</v>
      </c>
      <c r="E24" s="1">
        <v>13.31</v>
      </c>
      <c r="F24" s="1">
        <v>39.64</v>
      </c>
      <c r="G24" s="1">
        <v>347.93</v>
      </c>
      <c r="H24" s="1"/>
    </row>
    <row r="25" spans="1:8" x14ac:dyDescent="0.25">
      <c r="A25" s="1"/>
      <c r="B25" t="s">
        <v>80</v>
      </c>
      <c r="C25">
        <v>200</v>
      </c>
      <c r="D25">
        <v>4.2</v>
      </c>
      <c r="E25">
        <v>4</v>
      </c>
      <c r="F25">
        <v>18</v>
      </c>
      <c r="G25">
        <v>124.8</v>
      </c>
      <c r="H25" s="1"/>
    </row>
    <row r="26" spans="1:8" x14ac:dyDescent="0.25">
      <c r="A26" s="1"/>
      <c r="B26" s="1" t="s">
        <v>74</v>
      </c>
      <c r="C26" s="1">
        <v>100</v>
      </c>
      <c r="D26" s="1">
        <v>0.4</v>
      </c>
      <c r="E26" s="1">
        <v>0.4</v>
      </c>
      <c r="F26" s="1">
        <v>9.8000000000000007</v>
      </c>
      <c r="G26" s="1">
        <v>45</v>
      </c>
      <c r="H26" s="1"/>
    </row>
    <row r="27" spans="1:8" x14ac:dyDescent="0.25">
      <c r="A27" s="1"/>
      <c r="B27" s="3" t="s">
        <v>10</v>
      </c>
      <c r="C27" s="1"/>
      <c r="D27" s="1">
        <f>SUM(D24:D26)</f>
        <v>20.18</v>
      </c>
      <c r="E27" s="1">
        <f>SUM(E24:E26)</f>
        <v>17.71</v>
      </c>
      <c r="F27" s="1">
        <f>SUM(F24:F26)</f>
        <v>67.44</v>
      </c>
      <c r="G27" s="1">
        <f>SUM(G24:G26)</f>
        <v>517.73</v>
      </c>
      <c r="H27" s="1"/>
    </row>
    <row r="28" spans="1:8" x14ac:dyDescent="0.25">
      <c r="A28" s="1"/>
      <c r="B28" s="3" t="s">
        <v>11</v>
      </c>
      <c r="C28" s="1"/>
      <c r="D28" s="1">
        <v>1</v>
      </c>
      <c r="E28" s="1">
        <f>E27/D27</f>
        <v>0.87760158572844404</v>
      </c>
      <c r="F28" s="1">
        <f>F27/D27</f>
        <v>3.3419226957383548</v>
      </c>
      <c r="G28" s="1"/>
      <c r="H28" s="1"/>
    </row>
    <row r="29" spans="1:8" x14ac:dyDescent="0.25">
      <c r="A29" s="1"/>
      <c r="B29" s="18" t="s">
        <v>15</v>
      </c>
      <c r="C29" s="29"/>
      <c r="D29" s="29"/>
      <c r="E29" s="29"/>
      <c r="F29" s="30"/>
      <c r="G29" s="1">
        <f>G27*75/G31</f>
        <v>23.878332257171845</v>
      </c>
      <c r="H29" s="1"/>
    </row>
    <row r="30" spans="1:8" x14ac:dyDescent="0.25">
      <c r="A30" s="1"/>
      <c r="B30" s="18" t="s">
        <v>16</v>
      </c>
      <c r="C30" s="29"/>
      <c r="D30" s="29"/>
      <c r="E30" s="29"/>
      <c r="F30" s="30"/>
      <c r="G30" s="1">
        <f>G27*85/G31</f>
        <v>27.062109891461429</v>
      </c>
      <c r="H30" s="1"/>
    </row>
    <row r="31" spans="1:8" x14ac:dyDescent="0.25">
      <c r="A31" s="1"/>
      <c r="B31" s="3" t="s">
        <v>14</v>
      </c>
      <c r="C31" s="1"/>
      <c r="D31" s="1">
        <f>D7+D19+D27</f>
        <v>56.94</v>
      </c>
      <c r="E31" s="1">
        <f>E7+E19+E27</f>
        <v>55.14</v>
      </c>
      <c r="F31" s="1">
        <f>F7+F19+F27</f>
        <v>219.61</v>
      </c>
      <c r="G31" s="1">
        <f>G7+G19+G27</f>
        <v>1626.15</v>
      </c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3" t="s">
        <v>11</v>
      </c>
      <c r="C33" s="1"/>
      <c r="D33" s="1">
        <v>1</v>
      </c>
      <c r="E33" s="1">
        <f>E31/D31</f>
        <v>0.96838777660695474</v>
      </c>
      <c r="F33" s="1">
        <f>F31/D31</f>
        <v>3.8568668774148231</v>
      </c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21" t="s">
        <v>18</v>
      </c>
      <c r="C35" s="22"/>
      <c r="D35" s="22"/>
      <c r="E35" s="22"/>
      <c r="F35" s="23"/>
      <c r="G35" s="27">
        <f>G31*100/1200</f>
        <v>135.51249999999999</v>
      </c>
      <c r="H35" s="1"/>
    </row>
    <row r="36" spans="1:8" x14ac:dyDescent="0.25">
      <c r="A36" s="1"/>
      <c r="B36" s="24"/>
      <c r="C36" s="25"/>
      <c r="D36" s="25"/>
      <c r="E36" s="25"/>
      <c r="F36" s="26"/>
      <c r="G36" s="28"/>
      <c r="H36" s="1"/>
    </row>
    <row r="37" spans="1:8" x14ac:dyDescent="0.25">
      <c r="A37" s="1"/>
      <c r="B37" s="21" t="s">
        <v>17</v>
      </c>
      <c r="C37" s="22"/>
      <c r="D37" s="22"/>
      <c r="E37" s="22"/>
      <c r="F37" s="23"/>
      <c r="G37" s="27">
        <f>G31*100/1500</f>
        <v>108.41</v>
      </c>
      <c r="H37" s="1"/>
    </row>
    <row r="38" spans="1:8" x14ac:dyDescent="0.25">
      <c r="A38" s="1"/>
      <c r="B38" s="24"/>
      <c r="C38" s="25"/>
      <c r="D38" s="25"/>
      <c r="E38" s="25"/>
      <c r="F38" s="26"/>
      <c r="G38" s="28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6" t="s">
        <v>53</v>
      </c>
      <c r="C40" s="6"/>
      <c r="D40" s="6"/>
      <c r="E40" s="6"/>
      <c r="F40" s="6"/>
      <c r="G40" s="6"/>
      <c r="H40" s="6"/>
    </row>
    <row r="41" spans="1:8" x14ac:dyDescent="0.25">
      <c r="B41" s="1"/>
      <c r="C41" s="1"/>
      <c r="D41" s="1"/>
      <c r="E41" s="1"/>
      <c r="F41" s="1"/>
      <c r="G41" s="1"/>
      <c r="H41" s="1"/>
    </row>
    <row r="42" spans="1:8" x14ac:dyDescent="0.25">
      <c r="B42" s="7" t="s">
        <v>54</v>
      </c>
      <c r="C42" s="6"/>
      <c r="D42" s="1">
        <v>4</v>
      </c>
      <c r="E42" s="1">
        <v>9</v>
      </c>
      <c r="F42" s="1">
        <v>4</v>
      </c>
      <c r="G42" s="1"/>
      <c r="H42" s="1"/>
    </row>
    <row r="43" spans="1:8" x14ac:dyDescent="0.25">
      <c r="B43" s="6"/>
      <c r="C43" s="6"/>
      <c r="D43" s="1"/>
      <c r="E43" s="1"/>
      <c r="F43" s="1"/>
      <c r="G43" s="1"/>
      <c r="H43" s="1"/>
    </row>
    <row r="44" spans="1:8" x14ac:dyDescent="0.25">
      <c r="B44" s="7" t="s">
        <v>55</v>
      </c>
      <c r="C44" s="6"/>
      <c r="D44" s="1">
        <f>D31*D42</f>
        <v>227.76</v>
      </c>
      <c r="E44" s="1">
        <f t="shared" ref="E44:F44" si="0">E31*E42</f>
        <v>496.26</v>
      </c>
      <c r="F44" s="1">
        <f t="shared" si="0"/>
        <v>878.44</v>
      </c>
      <c r="G44" s="1"/>
      <c r="H44" s="1"/>
    </row>
    <row r="45" spans="1:8" x14ac:dyDescent="0.25">
      <c r="B45" s="6"/>
      <c r="C45" s="6"/>
      <c r="D45" s="1"/>
      <c r="E45" s="1"/>
      <c r="F45" s="1"/>
      <c r="G45" s="1"/>
      <c r="H45" s="1"/>
    </row>
    <row r="46" spans="1:8" x14ac:dyDescent="0.25">
      <c r="B46" s="7" t="s">
        <v>56</v>
      </c>
      <c r="C46" s="6"/>
      <c r="D46" s="1">
        <f>D44+E44+F44</f>
        <v>1602.46</v>
      </c>
      <c r="E46" s="1"/>
      <c r="F46" s="1"/>
      <c r="G46" s="1"/>
      <c r="H46" s="1"/>
    </row>
    <row r="47" spans="1:8" x14ac:dyDescent="0.25">
      <c r="B47" s="6"/>
      <c r="C47" s="6"/>
      <c r="D47" s="1"/>
      <c r="E47" s="1"/>
      <c r="F47" s="1"/>
      <c r="G47" s="1"/>
      <c r="H47" s="1"/>
    </row>
    <row r="48" spans="1:8" ht="30" x14ac:dyDescent="0.25">
      <c r="B48" s="7" t="s">
        <v>57</v>
      </c>
      <c r="C48" s="6"/>
      <c r="D48" s="1">
        <f>D44*100/D46</f>
        <v>14.213147286047702</v>
      </c>
      <c r="E48" s="1">
        <f>E44*100/D46</f>
        <v>30.968635722576536</v>
      </c>
      <c r="F48" s="1">
        <f>F44*100/D46</f>
        <v>54.818216991375756</v>
      </c>
      <c r="G48" s="1"/>
      <c r="H48" s="1"/>
    </row>
    <row r="49" spans="2:8" x14ac:dyDescent="0.25">
      <c r="B49" s="6"/>
      <c r="C49" s="6"/>
      <c r="D49" s="1"/>
      <c r="E49" s="1"/>
      <c r="F49" s="1"/>
      <c r="G49" s="1"/>
      <c r="H49" s="1"/>
    </row>
    <row r="50" spans="2:8" ht="45" x14ac:dyDescent="0.25">
      <c r="B50" s="7" t="s">
        <v>58</v>
      </c>
      <c r="C50" s="6"/>
      <c r="D50" s="6" t="s">
        <v>59</v>
      </c>
      <c r="E50" s="6" t="s">
        <v>60</v>
      </c>
      <c r="F50" s="6" t="s">
        <v>61</v>
      </c>
      <c r="G50" s="1"/>
      <c r="H50" s="1"/>
    </row>
  </sheetData>
  <mergeCells count="14">
    <mergeCell ref="B37:F38"/>
    <mergeCell ref="G37:G38"/>
    <mergeCell ref="B22:F22"/>
    <mergeCell ref="B23:H23"/>
    <mergeCell ref="B29:F29"/>
    <mergeCell ref="B30:F30"/>
    <mergeCell ref="B35:F36"/>
    <mergeCell ref="G35:G36"/>
    <mergeCell ref="B21:F21"/>
    <mergeCell ref="B2:H2"/>
    <mergeCell ref="B3:H3"/>
    <mergeCell ref="B9:F9"/>
    <mergeCell ref="B10:F10"/>
    <mergeCell ref="B11:H1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B16" sqref="B16"/>
    </sheetView>
  </sheetViews>
  <sheetFormatPr defaultRowHeight="15" x14ac:dyDescent="0.25"/>
  <cols>
    <col min="1" max="1" width="5.42578125" customWidth="1"/>
    <col min="2" max="2" width="28.28515625" customWidth="1"/>
    <col min="8" max="8" width="12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22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 t="s">
        <v>110</v>
      </c>
      <c r="C4" s="1">
        <v>50</v>
      </c>
      <c r="D4" s="1">
        <v>4.6399999999999997</v>
      </c>
      <c r="E4" s="1">
        <v>6</v>
      </c>
      <c r="F4" s="1">
        <v>0.85</v>
      </c>
      <c r="G4" s="1">
        <v>77.239999999999995</v>
      </c>
      <c r="H4" s="1"/>
    </row>
    <row r="5" spans="1:8" x14ac:dyDescent="0.25">
      <c r="A5" s="1"/>
      <c r="B5" s="1" t="s">
        <v>92</v>
      </c>
      <c r="C5" s="1">
        <v>200</v>
      </c>
      <c r="D5" s="1">
        <v>3.07</v>
      </c>
      <c r="E5" s="1">
        <v>2.65</v>
      </c>
      <c r="F5" s="1">
        <v>16.829999999999998</v>
      </c>
      <c r="G5" s="1">
        <v>100.5</v>
      </c>
      <c r="H5" s="1"/>
    </row>
    <row r="6" spans="1:8" x14ac:dyDescent="0.25">
      <c r="A6" s="1"/>
      <c r="B6" s="1" t="s">
        <v>91</v>
      </c>
      <c r="C6" s="8">
        <v>35</v>
      </c>
      <c r="D6" s="1">
        <v>2.41</v>
      </c>
      <c r="E6" s="1">
        <v>3.93</v>
      </c>
      <c r="F6" s="1">
        <v>14.49</v>
      </c>
      <c r="G6" s="1">
        <v>104.75</v>
      </c>
      <c r="H6" s="1"/>
    </row>
    <row r="7" spans="1:8" x14ac:dyDescent="0.25">
      <c r="A7" s="1"/>
      <c r="B7" s="1" t="s">
        <v>70</v>
      </c>
      <c r="C7" s="1">
        <v>40</v>
      </c>
      <c r="D7" s="1">
        <v>2.6</v>
      </c>
      <c r="E7" s="1">
        <v>0.2</v>
      </c>
      <c r="F7" s="1">
        <v>18.8</v>
      </c>
      <c r="G7" s="1">
        <v>88</v>
      </c>
      <c r="H7" s="1"/>
    </row>
    <row r="8" spans="1:8" x14ac:dyDescent="0.25">
      <c r="A8" s="1"/>
      <c r="B8" s="3" t="s">
        <v>10</v>
      </c>
      <c r="C8" s="1"/>
      <c r="D8" s="1">
        <f>SUM(D4:D7)</f>
        <v>12.719999999999999</v>
      </c>
      <c r="E8" s="1">
        <f>SUM(E4:E7)</f>
        <v>12.78</v>
      </c>
      <c r="F8" s="1">
        <f>SUM(F4:F7)</f>
        <v>50.97</v>
      </c>
      <c r="G8" s="1">
        <f>SUM(G4:G7)</f>
        <v>370.49</v>
      </c>
      <c r="H8" s="1"/>
    </row>
    <row r="9" spans="1:8" x14ac:dyDescent="0.25">
      <c r="A9" s="1"/>
      <c r="B9" s="3" t="s">
        <v>11</v>
      </c>
      <c r="C9" s="1"/>
      <c r="D9" s="1">
        <v>1</v>
      </c>
      <c r="E9" s="1">
        <f>E8/D8</f>
        <v>1.0047169811320755</v>
      </c>
      <c r="F9" s="1">
        <f>F8/D8</f>
        <v>4.0070754716981138</v>
      </c>
      <c r="G9" s="1"/>
      <c r="H9" s="1"/>
    </row>
    <row r="10" spans="1:8" x14ac:dyDescent="0.25">
      <c r="A10" s="1"/>
      <c r="B10" s="18" t="s">
        <v>15</v>
      </c>
      <c r="C10" s="29"/>
      <c r="D10" s="29"/>
      <c r="E10" s="29"/>
      <c r="F10" s="30"/>
      <c r="G10" s="1">
        <f>G8*75/G32</f>
        <v>19.455238615358763</v>
      </c>
      <c r="H10" s="1"/>
    </row>
    <row r="11" spans="1:8" x14ac:dyDescent="0.25">
      <c r="A11" s="1"/>
      <c r="B11" s="18" t="s">
        <v>16</v>
      </c>
      <c r="C11" s="29"/>
      <c r="D11" s="29"/>
      <c r="E11" s="29"/>
      <c r="F11" s="30"/>
      <c r="G11" s="1">
        <f>G8*85/G32</f>
        <v>22.049270430739934</v>
      </c>
      <c r="H11" s="1"/>
    </row>
    <row r="12" spans="1:8" x14ac:dyDescent="0.25">
      <c r="A12" s="1"/>
      <c r="B12" s="18" t="s">
        <v>12</v>
      </c>
      <c r="C12" s="19"/>
      <c r="D12" s="19"/>
      <c r="E12" s="19"/>
      <c r="F12" s="19"/>
      <c r="G12" s="19"/>
      <c r="H12" s="20"/>
    </row>
    <row r="13" spans="1:8" x14ac:dyDescent="0.25">
      <c r="A13" s="1"/>
      <c r="B13" s="10" t="s">
        <v>140</v>
      </c>
      <c r="C13" s="1">
        <v>50</v>
      </c>
      <c r="D13" s="1">
        <v>0.72</v>
      </c>
      <c r="E13" s="1">
        <v>2.5499999999999998</v>
      </c>
      <c r="F13" s="1">
        <v>4.37</v>
      </c>
      <c r="G13" s="1">
        <v>42.64</v>
      </c>
      <c r="H13" s="1"/>
    </row>
    <row r="14" spans="1:8" x14ac:dyDescent="0.25">
      <c r="A14" s="1"/>
      <c r="B14" s="1" t="s">
        <v>96</v>
      </c>
      <c r="C14" s="1" t="s">
        <v>65</v>
      </c>
      <c r="D14" s="1">
        <v>1.63</v>
      </c>
      <c r="E14" s="1">
        <v>4.07</v>
      </c>
      <c r="F14" s="1">
        <v>7.86</v>
      </c>
      <c r="G14" s="1">
        <v>76.98</v>
      </c>
      <c r="H14" s="1"/>
    </row>
    <row r="15" spans="1:8" x14ac:dyDescent="0.25">
      <c r="A15" s="1"/>
      <c r="B15" s="1" t="s">
        <v>101</v>
      </c>
      <c r="C15" s="1">
        <v>150</v>
      </c>
      <c r="D15" s="1">
        <v>4.1399999999999997</v>
      </c>
      <c r="E15" s="1">
        <v>3.97</v>
      </c>
      <c r="F15" s="1">
        <v>20.6</v>
      </c>
      <c r="G15" s="1">
        <v>137.88</v>
      </c>
      <c r="H15" s="1"/>
    </row>
    <row r="16" spans="1:8" x14ac:dyDescent="0.25">
      <c r="A16" s="1"/>
      <c r="B16" s="10" t="s">
        <v>130</v>
      </c>
      <c r="C16" s="10">
        <v>70</v>
      </c>
      <c r="D16" s="10">
        <v>10.37</v>
      </c>
      <c r="E16" s="10">
        <v>4.1500000000000004</v>
      </c>
      <c r="F16" s="10">
        <v>5.07</v>
      </c>
      <c r="G16" s="10">
        <v>100.86</v>
      </c>
      <c r="H16" s="1"/>
    </row>
    <row r="17" spans="1:8" x14ac:dyDescent="0.25">
      <c r="A17" s="1"/>
      <c r="B17" s="1" t="s">
        <v>119</v>
      </c>
      <c r="C17" s="1">
        <v>200</v>
      </c>
      <c r="D17" s="1">
        <v>0.28999999999999998</v>
      </c>
      <c r="E17" s="1"/>
      <c r="F17" s="1">
        <v>20.85</v>
      </c>
      <c r="G17" s="1">
        <v>81.44</v>
      </c>
      <c r="H17" s="1"/>
    </row>
    <row r="18" spans="1:8" x14ac:dyDescent="0.25">
      <c r="A18" s="1"/>
      <c r="B18" s="1" t="s">
        <v>70</v>
      </c>
      <c r="C18" s="1">
        <v>30</v>
      </c>
      <c r="D18" s="1">
        <v>1.95</v>
      </c>
      <c r="E18" s="1">
        <v>0.15</v>
      </c>
      <c r="F18" s="1">
        <v>14.1</v>
      </c>
      <c r="G18" s="1">
        <v>66</v>
      </c>
      <c r="H18" s="1"/>
    </row>
    <row r="19" spans="1:8" x14ac:dyDescent="0.25">
      <c r="A19" s="1"/>
      <c r="B19" s="1" t="s">
        <v>129</v>
      </c>
      <c r="C19" s="1">
        <v>35</v>
      </c>
      <c r="D19" s="1">
        <v>2.63</v>
      </c>
      <c r="E19" s="1">
        <v>0.53</v>
      </c>
      <c r="F19" s="1">
        <v>20.65</v>
      </c>
      <c r="G19" s="1">
        <v>98</v>
      </c>
      <c r="H19" s="1"/>
    </row>
    <row r="20" spans="1:8" x14ac:dyDescent="0.25">
      <c r="A20" s="1"/>
      <c r="B20" s="3" t="s">
        <v>10</v>
      </c>
      <c r="C20" s="1"/>
      <c r="D20" s="1">
        <f>SUM(D13:D19)</f>
        <v>21.729999999999997</v>
      </c>
      <c r="E20" s="1">
        <f>SUM(E13:E19)</f>
        <v>15.42</v>
      </c>
      <c r="F20" s="1">
        <f>SUM(F13:F19)</f>
        <v>93.5</v>
      </c>
      <c r="G20" s="1">
        <f>SUM(G13:G19)</f>
        <v>603.79999999999995</v>
      </c>
      <c r="H20" s="1"/>
    </row>
    <row r="21" spans="1:8" x14ac:dyDescent="0.25">
      <c r="A21" s="1"/>
      <c r="B21" s="3" t="s">
        <v>11</v>
      </c>
      <c r="C21" s="1"/>
      <c r="D21" s="1">
        <v>1</v>
      </c>
      <c r="E21" s="1">
        <f>E20/D20</f>
        <v>0.70961803957662228</v>
      </c>
      <c r="F21" s="1">
        <f>F20/D20</f>
        <v>4.3028071790151872</v>
      </c>
      <c r="G21" s="1"/>
      <c r="H21" s="1"/>
    </row>
    <row r="22" spans="1:8" x14ac:dyDescent="0.25">
      <c r="A22" s="1"/>
      <c r="B22" s="18" t="s">
        <v>15</v>
      </c>
      <c r="C22" s="29"/>
      <c r="D22" s="29"/>
      <c r="E22" s="29"/>
      <c r="F22" s="30"/>
      <c r="G22" s="1">
        <f>G20*75/G32</f>
        <v>31.706855990589816</v>
      </c>
      <c r="H22" s="1"/>
    </row>
    <row r="23" spans="1:8" x14ac:dyDescent="0.25">
      <c r="A23" s="1"/>
      <c r="B23" s="18" t="s">
        <v>16</v>
      </c>
      <c r="C23" s="29"/>
      <c r="D23" s="29"/>
      <c r="E23" s="29"/>
      <c r="F23" s="30"/>
      <c r="G23" s="1">
        <f>G20*85/G32</f>
        <v>35.934436789335123</v>
      </c>
      <c r="H23" s="1"/>
    </row>
    <row r="24" spans="1:8" x14ac:dyDescent="0.25">
      <c r="A24" s="1"/>
      <c r="B24" s="18" t="s">
        <v>13</v>
      </c>
      <c r="C24" s="19"/>
      <c r="D24" s="19"/>
      <c r="E24" s="19"/>
      <c r="F24" s="19"/>
      <c r="G24" s="19"/>
      <c r="H24" s="20"/>
    </row>
    <row r="25" spans="1:8" x14ac:dyDescent="0.25">
      <c r="A25" s="1"/>
      <c r="B25" s="10" t="s">
        <v>132</v>
      </c>
      <c r="C25" s="10" t="s">
        <v>102</v>
      </c>
      <c r="D25" s="10">
        <v>5.08</v>
      </c>
      <c r="E25" s="10">
        <v>6.28</v>
      </c>
      <c r="F25" s="10">
        <v>24.69</v>
      </c>
      <c r="G25" s="10">
        <v>177.98</v>
      </c>
      <c r="H25" s="1"/>
    </row>
    <row r="26" spans="1:8" x14ac:dyDescent="0.25">
      <c r="A26" s="1"/>
      <c r="B26" s="1" t="s">
        <v>82</v>
      </c>
      <c r="C26" s="5">
        <v>200</v>
      </c>
      <c r="D26" s="1">
        <v>2.5099999999999998</v>
      </c>
      <c r="E26" s="1">
        <v>2.2000000000000002</v>
      </c>
      <c r="F26" s="1">
        <v>17.73</v>
      </c>
      <c r="G26" s="1">
        <v>97.97</v>
      </c>
      <c r="H26" s="1"/>
    </row>
    <row r="27" spans="1:8" x14ac:dyDescent="0.25">
      <c r="A27" s="1"/>
      <c r="B27" s="1" t="s">
        <v>84</v>
      </c>
      <c r="C27" s="1">
        <v>200</v>
      </c>
      <c r="D27" s="1">
        <v>3</v>
      </c>
      <c r="E27" s="1">
        <v>0.2</v>
      </c>
      <c r="F27" s="1">
        <v>42</v>
      </c>
      <c r="G27" s="1">
        <v>178</v>
      </c>
      <c r="H27" s="1"/>
    </row>
    <row r="28" spans="1:8" x14ac:dyDescent="0.25">
      <c r="A28" s="1"/>
      <c r="B28" s="3" t="s">
        <v>10</v>
      </c>
      <c r="C28" s="1"/>
      <c r="D28" s="1">
        <f>SUM(D25:D27)</f>
        <v>10.59</v>
      </c>
      <c r="E28" s="1">
        <f>SUM(E25:E27)</f>
        <v>8.68</v>
      </c>
      <c r="F28" s="1">
        <f>SUM(F25:F27)</f>
        <v>84.42</v>
      </c>
      <c r="G28" s="1">
        <f>SUM(G25:G27)</f>
        <v>453.95</v>
      </c>
      <c r="H28" s="1"/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0.81964117091595845</v>
      </c>
      <c r="F29" s="1">
        <f>F28/D28</f>
        <v>7.9716713881019832</v>
      </c>
      <c r="G29" s="1"/>
      <c r="H29" s="1"/>
    </row>
    <row r="30" spans="1:8" x14ac:dyDescent="0.25">
      <c r="A30" s="1"/>
      <c r="B30" s="18" t="s">
        <v>15</v>
      </c>
      <c r="C30" s="29"/>
      <c r="D30" s="29"/>
      <c r="E30" s="29"/>
      <c r="F30" s="30"/>
      <c r="G30" s="1">
        <f>G28*75/G32</f>
        <v>23.837905394051418</v>
      </c>
      <c r="H30" s="1"/>
    </row>
    <row r="31" spans="1:8" x14ac:dyDescent="0.25">
      <c r="A31" s="1"/>
      <c r="B31" s="18" t="s">
        <v>16</v>
      </c>
      <c r="C31" s="29"/>
      <c r="D31" s="29"/>
      <c r="E31" s="29"/>
      <c r="F31" s="30"/>
      <c r="G31" s="1">
        <f>G28*85/G32</f>
        <v>27.016292779924942</v>
      </c>
      <c r="H31" s="1"/>
    </row>
    <row r="32" spans="1:8" x14ac:dyDescent="0.25">
      <c r="A32" s="1"/>
      <c r="B32" s="3" t="s">
        <v>14</v>
      </c>
      <c r="C32" s="1"/>
      <c r="D32" s="1">
        <f>D8+D20+D28</f>
        <v>45.039999999999992</v>
      </c>
      <c r="E32" s="1">
        <f>E8+E20+E28</f>
        <v>36.879999999999995</v>
      </c>
      <c r="F32" s="1">
        <f>F8+F20+F28</f>
        <v>228.89</v>
      </c>
      <c r="G32" s="1">
        <f>G8+G20+G28</f>
        <v>1428.24</v>
      </c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3" t="s">
        <v>11</v>
      </c>
      <c r="C34" s="1"/>
      <c r="D34" s="1">
        <v>1</v>
      </c>
      <c r="E34" s="1">
        <f>E32/D32</f>
        <v>0.81882770870337485</v>
      </c>
      <c r="F34" s="1">
        <f>F32/D32</f>
        <v>5.0819271758436955</v>
      </c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21" t="s">
        <v>18</v>
      </c>
      <c r="C36" s="22"/>
      <c r="D36" s="22"/>
      <c r="E36" s="22"/>
      <c r="F36" s="23"/>
      <c r="G36" s="27">
        <f>G32*100/1200</f>
        <v>119.02</v>
      </c>
      <c r="H36" s="1"/>
    </row>
    <row r="37" spans="1:8" x14ac:dyDescent="0.25">
      <c r="A37" s="1"/>
      <c r="B37" s="24"/>
      <c r="C37" s="25"/>
      <c r="D37" s="25"/>
      <c r="E37" s="25"/>
      <c r="F37" s="26"/>
      <c r="G37" s="28"/>
      <c r="H37" s="1"/>
    </row>
    <row r="38" spans="1:8" x14ac:dyDescent="0.25">
      <c r="A38" s="1"/>
      <c r="B38" s="21" t="s">
        <v>17</v>
      </c>
      <c r="C38" s="22"/>
      <c r="D38" s="22"/>
      <c r="E38" s="22"/>
      <c r="F38" s="23"/>
      <c r="G38" s="27">
        <f>G32*100/1500</f>
        <v>95.215999999999994</v>
      </c>
      <c r="H38" s="1"/>
    </row>
    <row r="39" spans="1:8" x14ac:dyDescent="0.25">
      <c r="A39" s="1"/>
      <c r="B39" s="24"/>
      <c r="C39" s="25"/>
      <c r="D39" s="25"/>
      <c r="E39" s="25"/>
      <c r="F39" s="26"/>
      <c r="G39" s="28"/>
      <c r="H39" s="1"/>
    </row>
    <row r="40" spans="1:8" x14ac:dyDescent="0.25">
      <c r="B40" s="1"/>
      <c r="C40" s="1"/>
      <c r="D40" s="1"/>
      <c r="E40" s="1"/>
      <c r="F40" s="1"/>
      <c r="G40" s="1"/>
      <c r="H40" s="6"/>
    </row>
    <row r="41" spans="1:8" x14ac:dyDescent="0.25">
      <c r="B41" s="6" t="s">
        <v>53</v>
      </c>
      <c r="C41" s="6"/>
      <c r="D41" s="6"/>
      <c r="E41" s="6"/>
      <c r="F41" s="6"/>
      <c r="G41" s="6"/>
      <c r="H41" s="1"/>
    </row>
    <row r="42" spans="1:8" x14ac:dyDescent="0.25">
      <c r="B42" s="1"/>
      <c r="C42" s="1"/>
      <c r="D42" s="1"/>
      <c r="E42" s="1"/>
      <c r="F42" s="1"/>
      <c r="G42" s="1"/>
      <c r="H42" s="1"/>
    </row>
    <row r="43" spans="1:8" x14ac:dyDescent="0.25">
      <c r="B43" s="7" t="s">
        <v>54</v>
      </c>
      <c r="C43" s="6"/>
      <c r="D43" s="1">
        <v>4</v>
      </c>
      <c r="E43" s="1">
        <v>9</v>
      </c>
      <c r="F43" s="1">
        <v>4</v>
      </c>
      <c r="G43" s="1"/>
      <c r="H43" s="1"/>
    </row>
    <row r="44" spans="1:8" x14ac:dyDescent="0.25">
      <c r="B44" s="6"/>
      <c r="C44" s="6"/>
      <c r="D44" s="1"/>
      <c r="E44" s="1"/>
      <c r="F44" s="1"/>
      <c r="G44" s="1"/>
      <c r="H44" s="1"/>
    </row>
    <row r="45" spans="1:8" x14ac:dyDescent="0.25">
      <c r="B45" s="7" t="s">
        <v>55</v>
      </c>
      <c r="C45" s="6"/>
      <c r="D45" s="1">
        <f>D32*D43</f>
        <v>180.15999999999997</v>
      </c>
      <c r="E45" s="1">
        <f t="shared" ref="E45:F45" si="0">E32*E43</f>
        <v>331.91999999999996</v>
      </c>
      <c r="F45" s="1">
        <f t="shared" si="0"/>
        <v>915.56</v>
      </c>
      <c r="G45" s="1"/>
      <c r="H45" s="1"/>
    </row>
    <row r="46" spans="1:8" x14ac:dyDescent="0.25">
      <c r="B46" s="6"/>
      <c r="C46" s="6"/>
      <c r="D46" s="1"/>
      <c r="E46" s="1"/>
      <c r="F46" s="1"/>
      <c r="G46" s="1"/>
      <c r="H46" s="1"/>
    </row>
    <row r="47" spans="1:8" x14ac:dyDescent="0.25">
      <c r="B47" s="7" t="s">
        <v>56</v>
      </c>
      <c r="C47" s="6"/>
      <c r="D47" s="1">
        <f>D45+E45+F45</f>
        <v>1427.6399999999999</v>
      </c>
      <c r="E47" s="1"/>
      <c r="F47" s="1"/>
      <c r="G47" s="1"/>
      <c r="H47" s="1"/>
    </row>
    <row r="48" spans="1:8" x14ac:dyDescent="0.25">
      <c r="B48" s="6"/>
      <c r="C48" s="6"/>
      <c r="D48" s="1"/>
      <c r="E48" s="1"/>
      <c r="F48" s="1"/>
      <c r="G48" s="1"/>
      <c r="H48" s="1"/>
    </row>
    <row r="49" spans="2:8" ht="30" x14ac:dyDescent="0.25">
      <c r="B49" s="7" t="s">
        <v>57</v>
      </c>
      <c r="C49" s="6"/>
      <c r="D49" s="1">
        <f>D45*100/D47</f>
        <v>12.619427866969263</v>
      </c>
      <c r="E49" s="1">
        <f>E45*100/D47</f>
        <v>23.249558712280404</v>
      </c>
      <c r="F49" s="1">
        <f>F45*100/D47</f>
        <v>64.131013420750335</v>
      </c>
      <c r="G49" s="1"/>
      <c r="H49" s="1"/>
    </row>
    <row r="50" spans="2:8" x14ac:dyDescent="0.25">
      <c r="B50" s="6"/>
      <c r="C50" s="6"/>
      <c r="D50" s="1"/>
      <c r="E50" s="1"/>
      <c r="F50" s="1"/>
      <c r="G50" s="1"/>
      <c r="H50" s="1"/>
    </row>
    <row r="51" spans="2:8" ht="45" x14ac:dyDescent="0.25">
      <c r="B51" s="7" t="s">
        <v>58</v>
      </c>
      <c r="C51" s="6"/>
      <c r="D51" s="6" t="s">
        <v>59</v>
      </c>
      <c r="E51" s="6" t="s">
        <v>60</v>
      </c>
      <c r="F51" s="6" t="s">
        <v>61</v>
      </c>
      <c r="G51" s="1"/>
    </row>
  </sheetData>
  <mergeCells count="14">
    <mergeCell ref="B38:F39"/>
    <mergeCell ref="G38:G39"/>
    <mergeCell ref="B23:F23"/>
    <mergeCell ref="B24:H24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  <mergeCell ref="B12:H1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1"/>
  <sheetViews>
    <sheetView workbookViewId="0">
      <selection activeCell="B26" sqref="B26"/>
    </sheetView>
  </sheetViews>
  <sheetFormatPr defaultRowHeight="15" x14ac:dyDescent="0.25"/>
  <cols>
    <col min="1" max="1" width="4.85546875" customWidth="1"/>
    <col min="2" max="2" width="28.7109375" customWidth="1"/>
    <col min="3" max="3" width="8.140625" customWidth="1"/>
    <col min="6" max="7" width="8" customWidth="1"/>
    <col min="8" max="8" width="12.42578125" customWidth="1"/>
  </cols>
  <sheetData>
    <row r="1" spans="1:8" ht="75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23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9" t="s">
        <v>104</v>
      </c>
      <c r="C4" s="15">
        <v>150</v>
      </c>
      <c r="D4" s="15">
        <v>4.75</v>
      </c>
      <c r="E4" s="15">
        <v>6.22</v>
      </c>
      <c r="F4" s="15">
        <v>17.739999999999998</v>
      </c>
      <c r="G4" s="15">
        <v>147.04</v>
      </c>
      <c r="H4" s="1"/>
    </row>
    <row r="5" spans="1:8" x14ac:dyDescent="0.25">
      <c r="A5" s="1"/>
      <c r="B5" s="1" t="s">
        <v>64</v>
      </c>
      <c r="C5" s="1">
        <v>200</v>
      </c>
      <c r="D5" s="1">
        <v>3.37</v>
      </c>
      <c r="E5" s="1">
        <v>2.82</v>
      </c>
      <c r="F5" s="1">
        <v>23.23</v>
      </c>
      <c r="G5" s="1">
        <v>128.69999999999999</v>
      </c>
      <c r="H5" s="1"/>
    </row>
    <row r="6" spans="1:8" x14ac:dyDescent="0.25">
      <c r="A6" s="1"/>
      <c r="B6" s="1" t="s">
        <v>72</v>
      </c>
      <c r="C6" s="1">
        <v>40</v>
      </c>
      <c r="D6" s="1">
        <v>3.12</v>
      </c>
      <c r="E6" s="1">
        <v>3.25</v>
      </c>
      <c r="F6" s="1">
        <v>30.64</v>
      </c>
      <c r="G6" s="1">
        <v>165.6</v>
      </c>
      <c r="H6" s="1"/>
    </row>
    <row r="7" spans="1:8" x14ac:dyDescent="0.25">
      <c r="A7" s="1"/>
      <c r="B7" s="3" t="s">
        <v>10</v>
      </c>
      <c r="C7" s="1"/>
      <c r="D7" s="1">
        <f>SUM(D4:D6)</f>
        <v>11.240000000000002</v>
      </c>
      <c r="E7" s="1">
        <f>SUM(E4:E6)</f>
        <v>12.29</v>
      </c>
      <c r="F7" s="1">
        <f>SUM(F4:F6)</f>
        <v>71.61</v>
      </c>
      <c r="G7" s="1">
        <f>SUM(G4:G6)</f>
        <v>441.34000000000003</v>
      </c>
      <c r="H7" s="1"/>
    </row>
    <row r="8" spans="1:8" x14ac:dyDescent="0.25">
      <c r="A8" s="1"/>
      <c r="B8" s="3" t="s">
        <v>11</v>
      </c>
      <c r="C8" s="1"/>
      <c r="D8" s="1">
        <v>1</v>
      </c>
      <c r="E8" s="1">
        <f>E7/D7</f>
        <v>1.0934163701067614</v>
      </c>
      <c r="F8" s="1">
        <f>F7/D7</f>
        <v>6.3709964412811377</v>
      </c>
      <c r="G8" s="1"/>
    </row>
    <row r="9" spans="1:8" x14ac:dyDescent="0.25">
      <c r="A9" s="1"/>
      <c r="B9" s="18" t="s">
        <v>15</v>
      </c>
      <c r="C9" s="29"/>
      <c r="D9" s="29"/>
      <c r="E9" s="29"/>
      <c r="F9" s="30"/>
      <c r="G9" s="1">
        <f>G7*75/G32</f>
        <v>20.189140724114374</v>
      </c>
    </row>
    <row r="10" spans="1:8" x14ac:dyDescent="0.25">
      <c r="A10" s="1"/>
      <c r="B10" s="18" t="s">
        <v>16</v>
      </c>
      <c r="C10" s="29"/>
      <c r="D10" s="29"/>
      <c r="E10" s="29"/>
      <c r="F10" s="30"/>
      <c r="G10" s="1">
        <f>G7*85/G32</f>
        <v>22.881026153996292</v>
      </c>
      <c r="H10" s="1"/>
    </row>
    <row r="11" spans="1:8" x14ac:dyDescent="0.25">
      <c r="A11" s="1"/>
      <c r="B11" s="18" t="s">
        <v>12</v>
      </c>
      <c r="C11" s="19"/>
      <c r="D11" s="19"/>
      <c r="E11" s="19"/>
      <c r="F11" s="19"/>
      <c r="G11" s="19"/>
      <c r="H11" s="20"/>
    </row>
    <row r="12" spans="1:8" x14ac:dyDescent="0.25">
      <c r="A12" s="1"/>
      <c r="B12" s="1" t="s">
        <v>106</v>
      </c>
      <c r="C12" s="1">
        <v>50</v>
      </c>
      <c r="D12" s="1">
        <v>0.32</v>
      </c>
      <c r="E12" s="1">
        <v>0.04</v>
      </c>
      <c r="F12" s="1">
        <v>0.64</v>
      </c>
      <c r="G12" s="1">
        <v>5.2</v>
      </c>
      <c r="H12" s="1"/>
    </row>
    <row r="13" spans="1:8" x14ac:dyDescent="0.25">
      <c r="A13" s="1"/>
      <c r="B13" s="1" t="s">
        <v>79</v>
      </c>
      <c r="C13" s="5">
        <v>200</v>
      </c>
      <c r="D13" s="1">
        <v>4.3899999999999997</v>
      </c>
      <c r="E13" s="1">
        <v>3.62</v>
      </c>
      <c r="F13" s="1">
        <v>15.97</v>
      </c>
      <c r="G13" s="1">
        <v>115.09</v>
      </c>
      <c r="H13" s="1"/>
    </row>
    <row r="14" spans="1:8" x14ac:dyDescent="0.25">
      <c r="A14" s="1"/>
      <c r="B14" s="1" t="s">
        <v>116</v>
      </c>
      <c r="C14" s="1">
        <v>15</v>
      </c>
      <c r="D14" s="1">
        <v>16.8</v>
      </c>
      <c r="E14" s="1">
        <v>3.07</v>
      </c>
      <c r="F14" s="1">
        <v>0.28999999999999998</v>
      </c>
      <c r="G14" s="1">
        <v>97.66</v>
      </c>
      <c r="H14" s="1"/>
    </row>
    <row r="15" spans="1:8" x14ac:dyDescent="0.25">
      <c r="A15" s="1"/>
      <c r="B15" s="1" t="s">
        <v>105</v>
      </c>
      <c r="C15" s="1">
        <v>200</v>
      </c>
      <c r="D15" s="1">
        <v>12.29</v>
      </c>
      <c r="E15" s="1">
        <v>13.28</v>
      </c>
      <c r="F15" s="1">
        <v>17.66</v>
      </c>
      <c r="G15" s="1">
        <v>246.76</v>
      </c>
      <c r="H15" s="1"/>
    </row>
    <row r="16" spans="1:8" x14ac:dyDescent="0.25">
      <c r="A16" s="1"/>
      <c r="B16" s="1" t="s">
        <v>83</v>
      </c>
      <c r="C16" s="1">
        <v>200</v>
      </c>
      <c r="D16" s="1">
        <v>0.28000000000000003</v>
      </c>
      <c r="E16" s="1"/>
      <c r="F16" s="1">
        <v>30.04</v>
      </c>
      <c r="G16" s="1">
        <v>118.17</v>
      </c>
      <c r="H16" s="1"/>
    </row>
    <row r="17" spans="1:8" x14ac:dyDescent="0.25">
      <c r="A17" s="1"/>
      <c r="B17" s="1" t="s">
        <v>70</v>
      </c>
      <c r="C17" s="1">
        <v>40</v>
      </c>
      <c r="D17" s="1">
        <v>2.6</v>
      </c>
      <c r="E17" s="1">
        <v>0.2</v>
      </c>
      <c r="F17" s="1">
        <v>18.8</v>
      </c>
      <c r="G17" s="1">
        <v>88</v>
      </c>
      <c r="H17" s="1"/>
    </row>
    <row r="18" spans="1:8" x14ac:dyDescent="0.25">
      <c r="A18" s="1"/>
      <c r="B18" s="1" t="s">
        <v>91</v>
      </c>
      <c r="C18" s="8">
        <v>35</v>
      </c>
      <c r="D18" s="1">
        <v>2.41</v>
      </c>
      <c r="E18" s="1">
        <v>3.93</v>
      </c>
      <c r="F18" s="1">
        <v>14.49</v>
      </c>
      <c r="G18" s="1">
        <v>104.75</v>
      </c>
      <c r="H18" s="1"/>
    </row>
    <row r="19" spans="1:8" x14ac:dyDescent="0.25">
      <c r="A19" s="1"/>
      <c r="B19" s="3" t="s">
        <v>10</v>
      </c>
      <c r="C19" s="1"/>
      <c r="D19" s="1">
        <f>SUM(D12:D18)</f>
        <v>39.090000000000003</v>
      </c>
      <c r="E19" s="1">
        <f>SUM(E12:E18)</f>
        <v>24.139999999999997</v>
      </c>
      <c r="F19" s="1">
        <f>SUM(F12:F18)</f>
        <v>97.889999999999986</v>
      </c>
      <c r="G19" s="1">
        <f>SUM(G12:G18)</f>
        <v>775.63</v>
      </c>
    </row>
    <row r="20" spans="1:8" x14ac:dyDescent="0.25">
      <c r="A20" s="1"/>
      <c r="B20" s="3" t="s">
        <v>11</v>
      </c>
      <c r="C20" s="1"/>
      <c r="D20" s="1">
        <v>1</v>
      </c>
      <c r="E20" s="1">
        <f>E19/D19</f>
        <v>0.61754924533128663</v>
      </c>
      <c r="F20" s="1">
        <f>F19/D19</f>
        <v>2.5042210283960085</v>
      </c>
      <c r="G20" s="1"/>
    </row>
    <row r="21" spans="1:8" x14ac:dyDescent="0.25">
      <c r="A21" s="1"/>
      <c r="B21" s="18" t="s">
        <v>15</v>
      </c>
      <c r="C21" s="29"/>
      <c r="D21" s="29"/>
      <c r="E21" s="29"/>
      <c r="F21" s="30"/>
      <c r="G21" s="1">
        <f>G19*75/G32</f>
        <v>35.481268907973067</v>
      </c>
      <c r="H21" s="1"/>
    </row>
    <row r="22" spans="1:8" x14ac:dyDescent="0.25">
      <c r="A22" s="1"/>
      <c r="B22" s="18" t="s">
        <v>16</v>
      </c>
      <c r="C22" s="29"/>
      <c r="D22" s="29"/>
      <c r="E22" s="29"/>
      <c r="F22" s="30"/>
      <c r="G22" s="1">
        <f>G19*85/G32</f>
        <v>40.212104762369478</v>
      </c>
      <c r="H22" s="1"/>
    </row>
    <row r="23" spans="1:8" x14ac:dyDescent="0.25">
      <c r="A23" s="1"/>
      <c r="B23" s="18" t="s">
        <v>13</v>
      </c>
      <c r="C23" s="19"/>
      <c r="D23" s="19"/>
      <c r="E23" s="19"/>
      <c r="F23" s="19"/>
      <c r="G23" s="19"/>
      <c r="H23" s="20"/>
    </row>
    <row r="24" spans="1:8" x14ac:dyDescent="0.25">
      <c r="A24" s="1"/>
      <c r="B24" s="17" t="s">
        <v>139</v>
      </c>
      <c r="C24" s="1">
        <v>50</v>
      </c>
      <c r="D24" s="1">
        <v>3.8</v>
      </c>
      <c r="E24" s="1">
        <v>0.76</v>
      </c>
      <c r="F24" s="1">
        <v>29.5</v>
      </c>
      <c r="G24" s="1">
        <v>140</v>
      </c>
      <c r="H24" s="16"/>
    </row>
    <row r="25" spans="1:8" x14ac:dyDescent="0.25">
      <c r="A25" s="1"/>
      <c r="B25" s="1" t="s">
        <v>74</v>
      </c>
      <c r="C25" s="1">
        <v>200</v>
      </c>
      <c r="D25" s="1">
        <v>0.8</v>
      </c>
      <c r="E25" s="1">
        <v>0.8</v>
      </c>
      <c r="F25" s="1">
        <v>19.600000000000001</v>
      </c>
      <c r="G25" s="1">
        <v>90</v>
      </c>
      <c r="H25" s="16"/>
    </row>
    <row r="26" spans="1:8" x14ac:dyDescent="0.25">
      <c r="A26" s="1"/>
      <c r="B26" s="1" t="s">
        <v>89</v>
      </c>
      <c r="C26" s="1">
        <v>200</v>
      </c>
      <c r="D26" s="1">
        <v>0.6</v>
      </c>
      <c r="E26" s="1">
        <v>0.2</v>
      </c>
      <c r="F26" s="1">
        <v>20</v>
      </c>
      <c r="G26" s="1">
        <v>90</v>
      </c>
      <c r="H26" s="1"/>
    </row>
    <row r="27" spans="1:8" x14ac:dyDescent="0.25">
      <c r="A27" s="1"/>
      <c r="B27" s="1" t="s">
        <v>114</v>
      </c>
      <c r="C27" s="1">
        <v>35</v>
      </c>
      <c r="D27" s="1">
        <v>0.14000000000000001</v>
      </c>
      <c r="E27" s="1"/>
      <c r="F27" s="1">
        <v>26.6</v>
      </c>
      <c r="G27" s="1">
        <v>102.55</v>
      </c>
      <c r="H27" s="1"/>
    </row>
    <row r="28" spans="1:8" x14ac:dyDescent="0.25">
      <c r="A28" s="1"/>
      <c r="B28" s="3" t="s">
        <v>10</v>
      </c>
      <c r="C28" s="1"/>
      <c r="D28" s="1">
        <f>SUM(D24:D27)</f>
        <v>5.339999999999999</v>
      </c>
      <c r="E28" s="1">
        <f>SUM(E24:E27)</f>
        <v>1.76</v>
      </c>
      <c r="F28" s="1">
        <f>SUM(F24:F27)</f>
        <v>95.699999999999989</v>
      </c>
      <c r="G28" s="1">
        <f>SUM(G24:G27)</f>
        <v>422.55</v>
      </c>
      <c r="H28" s="1"/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0.32958801498127349</v>
      </c>
      <c r="F29" s="1">
        <f>F28/D28</f>
        <v>17.921348314606742</v>
      </c>
      <c r="G29" s="1"/>
      <c r="H29" s="1"/>
    </row>
    <row r="30" spans="1:8" x14ac:dyDescent="0.25">
      <c r="A30" s="1"/>
      <c r="B30" s="18" t="s">
        <v>15</v>
      </c>
      <c r="C30" s="29"/>
      <c r="D30" s="29"/>
      <c r="E30" s="29"/>
      <c r="F30" s="30"/>
      <c r="G30" s="1">
        <f>G28*75/G32</f>
        <v>19.329590367912559</v>
      </c>
      <c r="H30" s="1"/>
    </row>
    <row r="31" spans="1:8" x14ac:dyDescent="0.25">
      <c r="A31" s="1"/>
      <c r="B31" s="18" t="s">
        <v>16</v>
      </c>
      <c r="C31" s="29"/>
      <c r="D31" s="29"/>
      <c r="E31" s="29"/>
      <c r="F31" s="30"/>
      <c r="G31" s="1">
        <f>G28*85/G32</f>
        <v>21.906869083634234</v>
      </c>
      <c r="H31" s="1"/>
    </row>
    <row r="32" spans="1:8" x14ac:dyDescent="0.25">
      <c r="A32" s="1"/>
      <c r="B32" s="3" t="s">
        <v>14</v>
      </c>
      <c r="C32" s="1"/>
      <c r="D32" s="1">
        <f>D7+D19+D28</f>
        <v>55.67</v>
      </c>
      <c r="E32" s="1">
        <f>E7+E19+E28</f>
        <v>38.189999999999991</v>
      </c>
      <c r="F32" s="1">
        <f>F7+F19+F28</f>
        <v>265.2</v>
      </c>
      <c r="G32" s="1">
        <f>G7+G19+G28</f>
        <v>1639.52</v>
      </c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3" t="s">
        <v>11</v>
      </c>
      <c r="C34" s="1"/>
      <c r="D34" s="1">
        <v>1</v>
      </c>
      <c r="E34" s="1">
        <f>E32/D32</f>
        <v>0.68600682593856632</v>
      </c>
      <c r="F34" s="1">
        <f>F32/D32</f>
        <v>4.7637865996048134</v>
      </c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21" t="s">
        <v>18</v>
      </c>
      <c r="C36" s="22"/>
      <c r="D36" s="22"/>
      <c r="E36" s="22"/>
      <c r="F36" s="23"/>
      <c r="G36" s="27">
        <f>G32*100/1200</f>
        <v>136.62666666666667</v>
      </c>
      <c r="H36" s="1"/>
    </row>
    <row r="37" spans="1:8" x14ac:dyDescent="0.25">
      <c r="A37" s="1"/>
      <c r="B37" s="24"/>
      <c r="C37" s="25"/>
      <c r="D37" s="25"/>
      <c r="E37" s="25"/>
      <c r="F37" s="26"/>
      <c r="G37" s="28"/>
      <c r="H37" s="1"/>
    </row>
    <row r="38" spans="1:8" x14ac:dyDescent="0.25">
      <c r="A38" s="1"/>
      <c r="B38" s="21" t="s">
        <v>17</v>
      </c>
      <c r="C38" s="22"/>
      <c r="D38" s="22"/>
      <c r="E38" s="22"/>
      <c r="F38" s="23"/>
      <c r="G38" s="27">
        <f>G32*100/1500</f>
        <v>109.30133333333333</v>
      </c>
      <c r="H38" s="1"/>
    </row>
    <row r="39" spans="1:8" x14ac:dyDescent="0.25">
      <c r="A39" s="1"/>
      <c r="B39" s="24"/>
      <c r="C39" s="25"/>
      <c r="D39" s="25"/>
      <c r="E39" s="25"/>
      <c r="F39" s="26"/>
      <c r="G39" s="28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6" t="s">
        <v>53</v>
      </c>
      <c r="C41" s="6"/>
      <c r="D41" s="6"/>
      <c r="E41" s="6"/>
      <c r="F41" s="6"/>
      <c r="G41" s="6"/>
      <c r="H41" s="6"/>
    </row>
    <row r="42" spans="1:8" x14ac:dyDescent="0.25">
      <c r="B42" s="1"/>
      <c r="C42" s="1"/>
      <c r="D42" s="1"/>
      <c r="E42" s="1"/>
      <c r="F42" s="1"/>
      <c r="G42" s="1"/>
      <c r="H42" s="1"/>
    </row>
    <row r="43" spans="1:8" x14ac:dyDescent="0.25">
      <c r="B43" s="7" t="s">
        <v>54</v>
      </c>
      <c r="C43" s="6"/>
      <c r="D43" s="1">
        <v>4</v>
      </c>
      <c r="E43" s="1">
        <v>9</v>
      </c>
      <c r="F43" s="1">
        <v>4</v>
      </c>
      <c r="G43" s="1"/>
      <c r="H43" s="1"/>
    </row>
    <row r="44" spans="1:8" x14ac:dyDescent="0.25">
      <c r="B44" s="6"/>
      <c r="C44" s="6"/>
      <c r="D44" s="1"/>
      <c r="E44" s="1"/>
      <c r="F44" s="1"/>
      <c r="G44" s="1"/>
      <c r="H44" s="1"/>
    </row>
    <row r="45" spans="1:8" x14ac:dyDescent="0.25">
      <c r="B45" s="7" t="s">
        <v>55</v>
      </c>
      <c r="C45" s="6"/>
      <c r="D45" s="1">
        <f>D32*D43</f>
        <v>222.68</v>
      </c>
      <c r="E45" s="1">
        <f t="shared" ref="E45:F45" si="0">E32*E43</f>
        <v>343.70999999999992</v>
      </c>
      <c r="F45" s="1">
        <f t="shared" si="0"/>
        <v>1060.8</v>
      </c>
      <c r="G45" s="1"/>
      <c r="H45" s="1"/>
    </row>
    <row r="46" spans="1:8" x14ac:dyDescent="0.25">
      <c r="B46" s="6"/>
      <c r="C46" s="6"/>
      <c r="D46" s="1"/>
      <c r="E46" s="1"/>
      <c r="F46" s="1"/>
      <c r="G46" s="1"/>
      <c r="H46" s="1"/>
    </row>
    <row r="47" spans="1:8" x14ac:dyDescent="0.25">
      <c r="B47" s="7" t="s">
        <v>56</v>
      </c>
      <c r="C47" s="6"/>
      <c r="D47" s="1">
        <f>D45+E45+F45</f>
        <v>1627.1899999999998</v>
      </c>
      <c r="E47" s="1"/>
      <c r="F47" s="1"/>
      <c r="G47" s="1"/>
      <c r="H47" s="1"/>
    </row>
    <row r="48" spans="1:8" x14ac:dyDescent="0.25">
      <c r="B48" s="6"/>
      <c r="C48" s="6"/>
      <c r="D48" s="1"/>
      <c r="E48" s="1"/>
      <c r="F48" s="1"/>
      <c r="G48" s="1"/>
      <c r="H48" s="1"/>
    </row>
    <row r="49" spans="2:8" ht="30" x14ac:dyDescent="0.25">
      <c r="B49" s="7" t="s">
        <v>57</v>
      </c>
      <c r="C49" s="6"/>
      <c r="D49" s="1">
        <f>D45*100/D47</f>
        <v>13.684941524960209</v>
      </c>
      <c r="E49" s="1">
        <f>E45*100/D47</f>
        <v>21.122917422058883</v>
      </c>
      <c r="F49" s="1">
        <f>F45*100/D47</f>
        <v>65.192141052980915</v>
      </c>
      <c r="G49" s="1"/>
      <c r="H49" s="1"/>
    </row>
    <row r="50" spans="2:8" x14ac:dyDescent="0.25">
      <c r="B50" s="6"/>
      <c r="C50" s="6"/>
      <c r="D50" s="1"/>
      <c r="E50" s="1"/>
      <c r="F50" s="1"/>
      <c r="G50" s="1"/>
      <c r="H50" s="1"/>
    </row>
    <row r="51" spans="2:8" ht="45" x14ac:dyDescent="0.25">
      <c r="B51" s="7" t="s">
        <v>58</v>
      </c>
      <c r="C51" s="6"/>
      <c r="D51" s="6" t="s">
        <v>59</v>
      </c>
      <c r="E51" s="6" t="s">
        <v>60</v>
      </c>
      <c r="F51" s="6" t="s">
        <v>61</v>
      </c>
      <c r="G51" s="1"/>
      <c r="H51" s="1"/>
    </row>
  </sheetData>
  <mergeCells count="14">
    <mergeCell ref="B38:F39"/>
    <mergeCell ref="G38:G39"/>
    <mergeCell ref="B22:F22"/>
    <mergeCell ref="B23:H23"/>
    <mergeCell ref="B30:F30"/>
    <mergeCell ref="B31:F31"/>
    <mergeCell ref="B36:F37"/>
    <mergeCell ref="G36:G37"/>
    <mergeCell ref="B21:F21"/>
    <mergeCell ref="B2:H2"/>
    <mergeCell ref="B3:H3"/>
    <mergeCell ref="B9:F9"/>
    <mergeCell ref="B10:F10"/>
    <mergeCell ref="B11:H1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workbookViewId="0">
      <selection activeCell="Y26" sqref="Y25:Y26"/>
    </sheetView>
  </sheetViews>
  <sheetFormatPr defaultRowHeight="15" x14ac:dyDescent="0.25"/>
  <cols>
    <col min="1" max="1" width="4.85546875" customWidth="1"/>
    <col min="2" max="2" width="27.5703125" customWidth="1"/>
    <col min="8" max="8" width="12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24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 t="s">
        <v>115</v>
      </c>
      <c r="C4" s="1">
        <v>150</v>
      </c>
      <c r="D4" s="1">
        <v>4</v>
      </c>
      <c r="E4" s="1">
        <v>5.18</v>
      </c>
      <c r="F4" s="1">
        <v>21.89</v>
      </c>
      <c r="G4" s="1">
        <v>151.4</v>
      </c>
      <c r="H4" s="1"/>
    </row>
    <row r="5" spans="1:8" x14ac:dyDescent="0.25">
      <c r="A5" s="1"/>
      <c r="B5" s="1" t="s">
        <v>82</v>
      </c>
      <c r="C5" s="5">
        <v>200</v>
      </c>
      <c r="D5" s="1">
        <v>2.5099999999999998</v>
      </c>
      <c r="E5" s="1">
        <v>2.2000000000000002</v>
      </c>
      <c r="F5" s="1">
        <v>17.73</v>
      </c>
      <c r="G5" s="1">
        <v>97.97</v>
      </c>
      <c r="H5" s="1"/>
    </row>
    <row r="6" spans="1:8" x14ac:dyDescent="0.25">
      <c r="A6" s="1"/>
      <c r="B6" s="1" t="s">
        <v>85</v>
      </c>
      <c r="C6" s="1">
        <v>50</v>
      </c>
      <c r="D6" s="1">
        <v>5.86</v>
      </c>
      <c r="E6" s="1">
        <v>8.2799999999999994</v>
      </c>
      <c r="F6" s="1">
        <v>14.5</v>
      </c>
      <c r="G6" s="1">
        <v>158.75</v>
      </c>
      <c r="H6" s="1"/>
    </row>
    <row r="7" spans="1:8" x14ac:dyDescent="0.25">
      <c r="A7" s="1"/>
      <c r="B7" s="3" t="s">
        <v>10</v>
      </c>
      <c r="C7" s="1"/>
      <c r="D7" s="1">
        <f>SUM(D4:D6)</f>
        <v>12.370000000000001</v>
      </c>
      <c r="E7" s="1">
        <f>SUM(E4:E6)</f>
        <v>15.66</v>
      </c>
      <c r="F7" s="1">
        <f>SUM(F4:F6)</f>
        <v>54.120000000000005</v>
      </c>
      <c r="G7" s="1">
        <f>SUM(G4:G6)</f>
        <v>408.12</v>
      </c>
      <c r="H7" s="1"/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1.2659660468876313</v>
      </c>
      <c r="F8" s="1">
        <f>F7/D7</f>
        <v>4.3751010509296684</v>
      </c>
      <c r="G8" s="1"/>
      <c r="H8" s="1"/>
    </row>
    <row r="9" spans="1:8" x14ac:dyDescent="0.25">
      <c r="A9" s="1"/>
      <c r="B9" s="18" t="s">
        <v>15</v>
      </c>
      <c r="C9" s="29"/>
      <c r="D9" s="29"/>
      <c r="E9" s="29"/>
      <c r="F9" s="30"/>
      <c r="G9" s="1">
        <f>G7*75/G31</f>
        <v>16.922549577889949</v>
      </c>
      <c r="H9" s="1"/>
    </row>
    <row r="10" spans="1:8" x14ac:dyDescent="0.25">
      <c r="A10" s="1"/>
      <c r="B10" s="18" t="s">
        <v>16</v>
      </c>
      <c r="C10" s="29"/>
      <c r="D10" s="29"/>
      <c r="E10" s="29"/>
      <c r="F10" s="30"/>
      <c r="G10" s="1">
        <f>G7*85/G31</f>
        <v>19.178889521608607</v>
      </c>
      <c r="H10" s="1"/>
    </row>
    <row r="11" spans="1:8" x14ac:dyDescent="0.25">
      <c r="A11" s="1"/>
      <c r="B11" s="18" t="s">
        <v>12</v>
      </c>
      <c r="C11" s="19"/>
      <c r="D11" s="19"/>
      <c r="E11" s="19"/>
      <c r="F11" s="19"/>
      <c r="G11" s="19"/>
      <c r="H11" s="20"/>
    </row>
    <row r="12" spans="1:8" x14ac:dyDescent="0.25">
      <c r="A12" s="1"/>
      <c r="B12" s="10" t="s">
        <v>109</v>
      </c>
      <c r="C12" s="1">
        <v>50</v>
      </c>
      <c r="D12" s="1">
        <v>1.8</v>
      </c>
      <c r="E12" s="1">
        <v>4.68</v>
      </c>
      <c r="F12" s="1">
        <v>3.25</v>
      </c>
      <c r="G12" s="1">
        <v>62.17</v>
      </c>
      <c r="H12" s="1"/>
    </row>
    <row r="13" spans="1:8" x14ac:dyDescent="0.25">
      <c r="A13" s="1"/>
      <c r="B13" s="1" t="s">
        <v>108</v>
      </c>
      <c r="C13" s="1" t="s">
        <v>65</v>
      </c>
      <c r="D13" s="1">
        <v>1.74</v>
      </c>
      <c r="E13" s="1">
        <v>4.18</v>
      </c>
      <c r="F13" s="1">
        <v>12.34</v>
      </c>
      <c r="G13" s="1">
        <v>94.35</v>
      </c>
      <c r="H13" s="1"/>
    </row>
    <row r="14" spans="1:8" x14ac:dyDescent="0.25">
      <c r="A14" s="1"/>
      <c r="B14" s="13" t="s">
        <v>141</v>
      </c>
      <c r="C14" s="11">
        <v>70</v>
      </c>
      <c r="D14" s="11">
        <v>8.36</v>
      </c>
      <c r="E14" s="11">
        <v>5.35</v>
      </c>
      <c r="F14" s="11">
        <v>10.45</v>
      </c>
      <c r="G14" s="11">
        <v>125.95</v>
      </c>
      <c r="H14" s="1"/>
    </row>
    <row r="15" spans="1:8" x14ac:dyDescent="0.25">
      <c r="A15" s="1"/>
      <c r="B15" s="1" t="s">
        <v>78</v>
      </c>
      <c r="C15" s="1">
        <v>150</v>
      </c>
      <c r="D15" s="1">
        <v>2.88</v>
      </c>
      <c r="E15" s="1">
        <v>4.59</v>
      </c>
      <c r="F15" s="1">
        <v>19.79</v>
      </c>
      <c r="G15" s="1">
        <v>128.68</v>
      </c>
      <c r="H15" s="1"/>
    </row>
    <row r="16" spans="1:8" x14ac:dyDescent="0.25">
      <c r="A16" s="1"/>
      <c r="B16" s="1" t="s">
        <v>119</v>
      </c>
      <c r="C16" s="1">
        <v>200</v>
      </c>
      <c r="D16" s="1">
        <v>0.28999999999999998</v>
      </c>
      <c r="E16" s="1"/>
      <c r="F16" s="1">
        <v>20.85</v>
      </c>
      <c r="G16" s="1">
        <v>81.44</v>
      </c>
      <c r="H16" s="1"/>
    </row>
    <row r="17" spans="1:8" x14ac:dyDescent="0.25">
      <c r="A17" s="1"/>
      <c r="B17" s="1" t="s">
        <v>70</v>
      </c>
      <c r="C17" s="1">
        <v>30</v>
      </c>
      <c r="D17" s="1">
        <v>1.95</v>
      </c>
      <c r="E17" s="1">
        <v>0.15</v>
      </c>
      <c r="F17" s="1">
        <v>14.1</v>
      </c>
      <c r="G17" s="1">
        <v>66</v>
      </c>
      <c r="H17" s="1"/>
    </row>
    <row r="18" spans="1:8" x14ac:dyDescent="0.25">
      <c r="A18" s="1"/>
      <c r="B18" s="1" t="s">
        <v>134</v>
      </c>
      <c r="C18" s="1">
        <v>60</v>
      </c>
      <c r="D18" s="1">
        <v>6.96</v>
      </c>
      <c r="E18" s="1">
        <v>17.82</v>
      </c>
      <c r="F18" s="1">
        <v>32.4</v>
      </c>
      <c r="G18" s="1">
        <v>230.3</v>
      </c>
      <c r="H18" s="1"/>
    </row>
    <row r="19" spans="1:8" x14ac:dyDescent="0.25">
      <c r="A19" s="1"/>
      <c r="B19" s="3" t="s">
        <v>10</v>
      </c>
      <c r="C19" s="1"/>
      <c r="D19" s="1">
        <f>SUM(D12:D18)</f>
        <v>23.979999999999997</v>
      </c>
      <c r="E19" s="1">
        <f>SUM(E12:E18)</f>
        <v>36.769999999999996</v>
      </c>
      <c r="F19" s="1">
        <f>SUM(F12:F18)</f>
        <v>113.18</v>
      </c>
      <c r="G19" s="1">
        <f>SUM(G12:G18)</f>
        <v>788.88999999999987</v>
      </c>
      <c r="H19" s="1"/>
    </row>
    <row r="20" spans="1:8" x14ac:dyDescent="0.25">
      <c r="A20" s="1"/>
      <c r="B20" s="3" t="s">
        <v>11</v>
      </c>
      <c r="C20" s="1"/>
      <c r="D20" s="1">
        <v>1</v>
      </c>
      <c r="E20" s="1">
        <f>E19/D19</f>
        <v>1.5333611342785656</v>
      </c>
      <c r="F20" s="1">
        <f>F19/D19</f>
        <v>4.7197664720600505</v>
      </c>
      <c r="G20" s="1"/>
      <c r="H20" s="1"/>
    </row>
    <row r="21" spans="1:8" x14ac:dyDescent="0.25">
      <c r="A21" s="1"/>
      <c r="B21" s="18" t="s">
        <v>15</v>
      </c>
      <c r="C21" s="29"/>
      <c r="D21" s="29"/>
      <c r="E21" s="29"/>
      <c r="F21" s="30"/>
      <c r="G21" s="1">
        <f>G19*75/G31</f>
        <v>32.711041204796629</v>
      </c>
      <c r="H21" s="1"/>
    </row>
    <row r="22" spans="1:8" x14ac:dyDescent="0.25">
      <c r="A22" s="1"/>
      <c r="B22" s="18" t="s">
        <v>16</v>
      </c>
      <c r="C22" s="29"/>
      <c r="D22" s="29"/>
      <c r="E22" s="29"/>
      <c r="F22" s="30"/>
      <c r="G22" s="1">
        <f>G19*85/G31</f>
        <v>37.07251336543618</v>
      </c>
      <c r="H22" s="1"/>
    </row>
    <row r="23" spans="1:8" x14ac:dyDescent="0.25">
      <c r="A23" s="1"/>
      <c r="B23" s="18" t="s">
        <v>13</v>
      </c>
      <c r="C23" s="19"/>
      <c r="D23" s="19"/>
      <c r="E23" s="19"/>
      <c r="F23" s="19"/>
      <c r="G23" s="19"/>
      <c r="H23" s="20"/>
    </row>
    <row r="24" spans="1:8" x14ac:dyDescent="0.25">
      <c r="A24" s="1"/>
      <c r="B24" s="1" t="s">
        <v>133</v>
      </c>
      <c r="C24" s="1" t="s">
        <v>107</v>
      </c>
      <c r="D24" s="1">
        <v>21.04</v>
      </c>
      <c r="E24" s="1">
        <v>18.91</v>
      </c>
      <c r="F24" s="1">
        <v>33.950000000000003</v>
      </c>
      <c r="G24" s="1">
        <v>397.96</v>
      </c>
      <c r="H24" s="1"/>
    </row>
    <row r="25" spans="1:8" x14ac:dyDescent="0.25">
      <c r="A25" s="1"/>
      <c r="B25" t="s">
        <v>80</v>
      </c>
      <c r="C25">
        <v>200</v>
      </c>
      <c r="D25">
        <v>4.2</v>
      </c>
      <c r="E25">
        <v>4</v>
      </c>
      <c r="F25">
        <v>18</v>
      </c>
      <c r="G25">
        <v>124.8</v>
      </c>
      <c r="H25" s="1"/>
    </row>
    <row r="26" spans="1:8" x14ac:dyDescent="0.25">
      <c r="A26" s="1"/>
      <c r="B26" s="1" t="s">
        <v>84</v>
      </c>
      <c r="C26" s="1">
        <v>200</v>
      </c>
      <c r="D26" s="1">
        <v>3</v>
      </c>
      <c r="E26" s="1">
        <v>0.2</v>
      </c>
      <c r="F26" s="1">
        <v>42</v>
      </c>
      <c r="G26" s="1">
        <v>89</v>
      </c>
      <c r="H26" s="1"/>
    </row>
    <row r="27" spans="1:8" x14ac:dyDescent="0.25">
      <c r="A27" s="1"/>
      <c r="B27" s="3" t="s">
        <v>10</v>
      </c>
      <c r="C27" s="1"/>
      <c r="D27" s="1">
        <f>SUM(D24:D26)</f>
        <v>28.24</v>
      </c>
      <c r="E27" s="1">
        <f>SUM(E24:E26)</f>
        <v>23.11</v>
      </c>
      <c r="F27" s="1">
        <f>SUM(F24:F26)</f>
        <v>93.95</v>
      </c>
      <c r="G27" s="1">
        <f>SUM(G24:G26)</f>
        <v>611.76</v>
      </c>
      <c r="H27" s="1"/>
    </row>
    <row r="28" spans="1:8" x14ac:dyDescent="0.25">
      <c r="A28" s="1"/>
      <c r="B28" s="3" t="s">
        <v>11</v>
      </c>
      <c r="C28" s="1"/>
      <c r="D28" s="1">
        <v>1</v>
      </c>
      <c r="E28" s="1">
        <f>E27/D27</f>
        <v>0.818342776203966</v>
      </c>
      <c r="F28" s="1">
        <f>F27/D27</f>
        <v>3.3268413597733715</v>
      </c>
      <c r="G28" s="1"/>
      <c r="H28" s="1"/>
    </row>
    <row r="29" spans="1:8" x14ac:dyDescent="0.25">
      <c r="A29" s="1"/>
      <c r="B29" s="18" t="s">
        <v>15</v>
      </c>
      <c r="C29" s="29"/>
      <c r="D29" s="29"/>
      <c r="E29" s="29"/>
      <c r="F29" s="30"/>
      <c r="G29" s="1">
        <f>G27*75/G31</f>
        <v>25.366409217313425</v>
      </c>
      <c r="H29" s="1"/>
    </row>
    <row r="30" spans="1:8" x14ac:dyDescent="0.25">
      <c r="A30" s="1"/>
      <c r="B30" s="18" t="s">
        <v>16</v>
      </c>
      <c r="C30" s="29"/>
      <c r="D30" s="29"/>
      <c r="E30" s="29"/>
      <c r="F30" s="30"/>
      <c r="G30" s="1">
        <f>G27*85/G31</f>
        <v>28.748597112955217</v>
      </c>
      <c r="H30" s="1"/>
    </row>
    <row r="31" spans="1:8" x14ac:dyDescent="0.25">
      <c r="A31" s="1"/>
      <c r="B31" s="3" t="s">
        <v>14</v>
      </c>
      <c r="C31" s="1"/>
      <c r="D31" s="1">
        <f>D7+D19+D27</f>
        <v>64.589999999999989</v>
      </c>
      <c r="E31" s="1">
        <f>E7+E19+E27</f>
        <v>75.539999999999992</v>
      </c>
      <c r="F31" s="1">
        <f>F7+F19+F27</f>
        <v>261.25</v>
      </c>
      <c r="G31" s="1">
        <f>G7+G19+G27</f>
        <v>1808.7699999999998</v>
      </c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3" t="s">
        <v>11</v>
      </c>
      <c r="C33" s="1"/>
      <c r="D33" s="1">
        <v>1</v>
      </c>
      <c r="E33" s="1">
        <f>E31/D31</f>
        <v>1.1695308871342314</v>
      </c>
      <c r="F33" s="1">
        <f>F31/D31</f>
        <v>4.0447437683851994</v>
      </c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21" t="s">
        <v>18</v>
      </c>
      <c r="C35" s="22"/>
      <c r="D35" s="22"/>
      <c r="E35" s="22"/>
      <c r="F35" s="23"/>
      <c r="G35" s="27">
        <f>G31*100/1200</f>
        <v>150.73083333333332</v>
      </c>
      <c r="H35" s="1"/>
    </row>
    <row r="36" spans="1:8" x14ac:dyDescent="0.25">
      <c r="A36" s="1"/>
      <c r="B36" s="24"/>
      <c r="C36" s="25"/>
      <c r="D36" s="25"/>
      <c r="E36" s="25"/>
      <c r="F36" s="26"/>
      <c r="G36" s="28"/>
      <c r="H36" s="1"/>
    </row>
    <row r="37" spans="1:8" x14ac:dyDescent="0.25">
      <c r="A37" s="1"/>
      <c r="B37" s="21" t="s">
        <v>17</v>
      </c>
      <c r="C37" s="22"/>
      <c r="D37" s="22"/>
      <c r="E37" s="22"/>
      <c r="F37" s="23"/>
      <c r="G37" s="27">
        <f>G31*100/1500</f>
        <v>120.58466666666665</v>
      </c>
      <c r="H37" s="1"/>
    </row>
    <row r="38" spans="1:8" x14ac:dyDescent="0.25">
      <c r="A38" s="1"/>
      <c r="B38" s="24"/>
      <c r="C38" s="25"/>
      <c r="D38" s="25"/>
      <c r="E38" s="25"/>
      <c r="F38" s="26"/>
      <c r="G38" s="28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6" t="s">
        <v>53</v>
      </c>
      <c r="C40" s="6"/>
      <c r="D40" s="6"/>
      <c r="E40" s="6"/>
      <c r="F40" s="6"/>
      <c r="G40" s="6"/>
      <c r="H40" s="6"/>
    </row>
    <row r="41" spans="1:8" x14ac:dyDescent="0.25">
      <c r="B41" s="1"/>
      <c r="C41" s="1"/>
      <c r="D41" s="1"/>
      <c r="E41" s="1"/>
      <c r="F41" s="1"/>
      <c r="G41" s="1"/>
      <c r="H41" s="1"/>
    </row>
    <row r="42" spans="1:8" ht="30" x14ac:dyDescent="0.25">
      <c r="B42" s="7" t="s">
        <v>54</v>
      </c>
      <c r="C42" s="6"/>
      <c r="D42" s="1">
        <v>4</v>
      </c>
      <c r="E42" s="1">
        <v>9</v>
      </c>
      <c r="F42" s="1">
        <v>4</v>
      </c>
      <c r="G42" s="1"/>
      <c r="H42" s="1"/>
    </row>
    <row r="43" spans="1:8" x14ac:dyDescent="0.25">
      <c r="B43" s="6"/>
      <c r="C43" s="6"/>
      <c r="D43" s="1"/>
      <c r="E43" s="1"/>
      <c r="F43" s="1"/>
      <c r="G43" s="1"/>
      <c r="H43" s="1"/>
    </row>
    <row r="44" spans="1:8" x14ac:dyDescent="0.25">
      <c r="B44" s="7" t="s">
        <v>55</v>
      </c>
      <c r="C44" s="6"/>
      <c r="D44" s="1">
        <f>D31*D42</f>
        <v>258.35999999999996</v>
      </c>
      <c r="E44" s="1">
        <f t="shared" ref="E44:F44" si="0">E31*E42</f>
        <v>679.8599999999999</v>
      </c>
      <c r="F44" s="1">
        <f t="shared" si="0"/>
        <v>1045</v>
      </c>
      <c r="G44" s="1"/>
      <c r="H44" s="1"/>
    </row>
    <row r="45" spans="1:8" x14ac:dyDescent="0.25">
      <c r="B45" s="6"/>
      <c r="C45" s="6"/>
      <c r="D45" s="1"/>
      <c r="E45" s="1"/>
      <c r="F45" s="1"/>
      <c r="G45" s="1"/>
      <c r="H45" s="1"/>
    </row>
    <row r="46" spans="1:8" x14ac:dyDescent="0.25">
      <c r="B46" s="7" t="s">
        <v>56</v>
      </c>
      <c r="C46" s="6"/>
      <c r="D46" s="1">
        <f>D44+E44+F44</f>
        <v>1983.2199999999998</v>
      </c>
      <c r="E46" s="1"/>
      <c r="F46" s="1"/>
      <c r="G46" s="1"/>
      <c r="H46" s="1"/>
    </row>
    <row r="47" spans="1:8" x14ac:dyDescent="0.25">
      <c r="B47" s="6"/>
      <c r="C47" s="6"/>
      <c r="D47" s="1"/>
      <c r="E47" s="1"/>
      <c r="F47" s="1"/>
      <c r="G47" s="1"/>
      <c r="H47" s="1"/>
    </row>
    <row r="48" spans="1:8" ht="30" x14ac:dyDescent="0.25">
      <c r="B48" s="7" t="s">
        <v>57</v>
      </c>
      <c r="C48" s="6"/>
      <c r="D48" s="1">
        <f>D44*100/D46</f>
        <v>13.027299038936679</v>
      </c>
      <c r="E48" s="1">
        <f>E44*100/D46</f>
        <v>34.280614354433695</v>
      </c>
      <c r="F48" s="1">
        <f>F44*100/D46</f>
        <v>52.69208660662963</v>
      </c>
      <c r="G48" s="1"/>
      <c r="H48" s="1"/>
    </row>
    <row r="49" spans="2:8" x14ac:dyDescent="0.25">
      <c r="B49" s="6"/>
      <c r="C49" s="6"/>
      <c r="D49" s="1"/>
      <c r="E49" s="1"/>
      <c r="F49" s="1"/>
      <c r="G49" s="1"/>
      <c r="H49" s="1"/>
    </row>
    <row r="50" spans="2:8" ht="45" x14ac:dyDescent="0.25">
      <c r="B50" s="7" t="s">
        <v>58</v>
      </c>
      <c r="C50" s="6"/>
      <c r="D50" s="6" t="s">
        <v>59</v>
      </c>
      <c r="E50" s="6" t="s">
        <v>60</v>
      </c>
      <c r="F50" s="6" t="s">
        <v>61</v>
      </c>
      <c r="G50" s="1"/>
      <c r="H50" s="1"/>
    </row>
  </sheetData>
  <mergeCells count="14">
    <mergeCell ref="B37:F38"/>
    <mergeCell ref="G37:G38"/>
    <mergeCell ref="B22:F22"/>
    <mergeCell ref="B23:H23"/>
    <mergeCell ref="B29:F29"/>
    <mergeCell ref="B30:F30"/>
    <mergeCell ref="B35:F36"/>
    <mergeCell ref="G35:G36"/>
    <mergeCell ref="B21:F21"/>
    <mergeCell ref="B2:H2"/>
    <mergeCell ref="B3:H3"/>
    <mergeCell ref="B9:F9"/>
    <mergeCell ref="B10:F10"/>
    <mergeCell ref="B11:H1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1"/>
  <sheetViews>
    <sheetView workbookViewId="0">
      <selection activeCell="N20" sqref="N20"/>
    </sheetView>
  </sheetViews>
  <sheetFormatPr defaultRowHeight="15" x14ac:dyDescent="0.25"/>
  <cols>
    <col min="1" max="1" width="6.85546875" customWidth="1"/>
    <col min="2" max="2" width="27" customWidth="1"/>
    <col min="8" max="8" width="12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25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 t="s">
        <v>63</v>
      </c>
      <c r="C4" s="1">
        <v>150</v>
      </c>
      <c r="D4" s="1">
        <v>4.6100000000000003</v>
      </c>
      <c r="E4" s="1">
        <v>5.18</v>
      </c>
      <c r="F4" s="1">
        <v>21.16</v>
      </c>
      <c r="G4" s="1">
        <v>150.99</v>
      </c>
      <c r="H4" s="1"/>
    </row>
    <row r="5" spans="1:8" x14ac:dyDescent="0.25">
      <c r="A5" s="1"/>
      <c r="B5" s="1" t="s">
        <v>92</v>
      </c>
      <c r="C5" s="1">
        <v>200</v>
      </c>
      <c r="D5" s="1">
        <v>3.07</v>
      </c>
      <c r="E5" s="1">
        <v>2.65</v>
      </c>
      <c r="F5" s="1">
        <v>16.829999999999998</v>
      </c>
      <c r="G5" s="1">
        <v>100.5</v>
      </c>
      <c r="H5" s="1"/>
    </row>
    <row r="6" spans="1:8" x14ac:dyDescent="0.25">
      <c r="A6" s="1"/>
      <c r="B6" s="1" t="s">
        <v>112</v>
      </c>
      <c r="C6" s="1">
        <v>40</v>
      </c>
      <c r="D6" s="1">
        <v>0.32</v>
      </c>
      <c r="E6" s="1"/>
      <c r="F6" s="1">
        <v>31.32</v>
      </c>
      <c r="G6" s="1">
        <v>121.6</v>
      </c>
      <c r="H6" s="1"/>
    </row>
    <row r="7" spans="1:8" x14ac:dyDescent="0.25">
      <c r="A7" s="1"/>
      <c r="B7" s="3" t="s">
        <v>10</v>
      </c>
      <c r="C7" s="1"/>
      <c r="D7" s="1">
        <f>SUM(D4:D6)</f>
        <v>8</v>
      </c>
      <c r="E7" s="1">
        <f>SUM(E4:E6)</f>
        <v>7.83</v>
      </c>
      <c r="F7" s="1">
        <f>SUM(F4:F6)</f>
        <v>69.31</v>
      </c>
      <c r="G7" s="1">
        <f>SUM(G4:G6)</f>
        <v>373.09000000000003</v>
      </c>
      <c r="H7" s="1"/>
    </row>
    <row r="8" spans="1:8" x14ac:dyDescent="0.25">
      <c r="A8" s="1"/>
      <c r="B8" s="3" t="s">
        <v>11</v>
      </c>
      <c r="C8" s="1"/>
      <c r="D8" s="1">
        <v>1</v>
      </c>
      <c r="E8" s="1">
        <f>E7/D7</f>
        <v>0.97875000000000001</v>
      </c>
      <c r="F8" s="1">
        <f>F7/D7</f>
        <v>8.6637500000000003</v>
      </c>
      <c r="G8" s="1"/>
      <c r="H8" s="1"/>
    </row>
    <row r="9" spans="1:8" x14ac:dyDescent="0.25">
      <c r="A9" s="1"/>
      <c r="B9" s="18" t="s">
        <v>15</v>
      </c>
      <c r="C9" s="29"/>
      <c r="D9" s="29"/>
      <c r="E9" s="29"/>
      <c r="F9" s="30"/>
      <c r="G9" s="1">
        <f>G7*75/G32</f>
        <v>19.574775442818371</v>
      </c>
      <c r="H9" s="1"/>
    </row>
    <row r="10" spans="1:8" x14ac:dyDescent="0.25">
      <c r="A10" s="1"/>
      <c r="B10" s="18" t="s">
        <v>16</v>
      </c>
      <c r="C10" s="29"/>
      <c r="D10" s="29"/>
      <c r="E10" s="29"/>
      <c r="F10" s="30"/>
      <c r="G10" s="1">
        <f>G7*85/G32</f>
        <v>22.184745501860817</v>
      </c>
      <c r="H10" s="1"/>
    </row>
    <row r="11" spans="1:8" x14ac:dyDescent="0.25">
      <c r="A11" s="1"/>
      <c r="B11" s="18" t="s">
        <v>12</v>
      </c>
      <c r="C11" s="19"/>
      <c r="D11" s="19"/>
      <c r="E11" s="19"/>
      <c r="F11" s="19"/>
      <c r="G11" s="19"/>
      <c r="H11" s="20"/>
    </row>
    <row r="12" spans="1:8" x14ac:dyDescent="0.25">
      <c r="A12" s="1"/>
      <c r="B12" s="1" t="s">
        <v>106</v>
      </c>
      <c r="C12" s="1">
        <v>50</v>
      </c>
      <c r="D12" s="1">
        <v>0.32</v>
      </c>
      <c r="E12" s="1">
        <v>0.04</v>
      </c>
      <c r="F12" s="1">
        <v>0.64</v>
      </c>
      <c r="G12" s="1">
        <v>5.2</v>
      </c>
      <c r="H12" s="1"/>
    </row>
    <row r="13" spans="1:8" x14ac:dyDescent="0.25">
      <c r="A13" s="1"/>
      <c r="B13" s="1" t="s">
        <v>66</v>
      </c>
      <c r="C13" s="1" t="s">
        <v>65</v>
      </c>
      <c r="D13" s="1">
        <v>1.58</v>
      </c>
      <c r="E13" s="1">
        <v>4.4000000000000004</v>
      </c>
      <c r="F13" s="1">
        <v>11.23</v>
      </c>
      <c r="G13" s="1">
        <v>91.28</v>
      </c>
      <c r="H13" s="1"/>
    </row>
    <row r="14" spans="1:8" x14ac:dyDescent="0.25">
      <c r="A14" s="1"/>
      <c r="B14" s="1" t="s">
        <v>87</v>
      </c>
      <c r="C14" s="1" t="s">
        <v>88</v>
      </c>
      <c r="D14" s="1">
        <v>15.75</v>
      </c>
      <c r="E14" s="1">
        <v>14.67</v>
      </c>
      <c r="F14" s="1">
        <v>30.97</v>
      </c>
      <c r="G14" s="1">
        <v>328.8</v>
      </c>
      <c r="H14" s="1"/>
    </row>
    <row r="15" spans="1:8" x14ac:dyDescent="0.25">
      <c r="A15" s="1"/>
      <c r="B15" s="1" t="s">
        <v>111</v>
      </c>
      <c r="C15" s="1">
        <v>200</v>
      </c>
      <c r="D15" s="1">
        <v>0.18</v>
      </c>
      <c r="E15" s="1">
        <v>0.04</v>
      </c>
      <c r="F15" s="1">
        <v>19.57</v>
      </c>
      <c r="G15" s="1">
        <v>76.14</v>
      </c>
      <c r="H15" s="1"/>
    </row>
    <row r="16" spans="1:8" x14ac:dyDescent="0.25">
      <c r="A16" s="1"/>
      <c r="B16" s="1" t="s">
        <v>71</v>
      </c>
      <c r="C16" s="1">
        <v>35</v>
      </c>
      <c r="D16" s="1">
        <v>2.63</v>
      </c>
      <c r="E16" s="1">
        <v>0.53</v>
      </c>
      <c r="F16" s="1">
        <v>20.65</v>
      </c>
      <c r="G16" s="1">
        <v>98</v>
      </c>
      <c r="H16" s="1"/>
    </row>
    <row r="17" spans="1:8" x14ac:dyDescent="0.25">
      <c r="A17" s="1"/>
      <c r="H17" s="1"/>
    </row>
    <row r="18" spans="1:8" x14ac:dyDescent="0.25">
      <c r="A18" s="1"/>
      <c r="B18" s="3" t="s">
        <v>10</v>
      </c>
      <c r="C18" s="1"/>
      <c r="D18" s="1">
        <f>SUM(D12:D17)</f>
        <v>20.459999999999997</v>
      </c>
      <c r="E18" s="1">
        <f>SUM(E12:E17)</f>
        <v>19.68</v>
      </c>
      <c r="F18" s="1">
        <f>SUM(F12:F17)</f>
        <v>83.06</v>
      </c>
      <c r="G18" s="1">
        <f>SUM(G12:G17)</f>
        <v>599.42000000000007</v>
      </c>
      <c r="H18" s="1"/>
    </row>
    <row r="19" spans="1:8" x14ac:dyDescent="0.25">
      <c r="A19" s="1"/>
      <c r="B19" s="3" t="s">
        <v>11</v>
      </c>
      <c r="C19" s="1"/>
      <c r="D19" s="1">
        <v>1</v>
      </c>
      <c r="E19" s="1">
        <f>E18/D18</f>
        <v>0.96187683284457492</v>
      </c>
      <c r="F19" s="1">
        <f>F18/D18</f>
        <v>4.0596285434995121</v>
      </c>
      <c r="G19" s="1"/>
      <c r="H19" s="1"/>
    </row>
    <row r="20" spans="1:8" x14ac:dyDescent="0.25">
      <c r="A20" s="1"/>
      <c r="B20" s="18" t="s">
        <v>15</v>
      </c>
      <c r="C20" s="29"/>
      <c r="D20" s="29"/>
      <c r="E20" s="29"/>
      <c r="F20" s="30"/>
      <c r="G20" s="1">
        <f>G18*75/G32</f>
        <v>31.449548087416407</v>
      </c>
      <c r="H20" s="1"/>
    </row>
    <row r="21" spans="1:8" x14ac:dyDescent="0.25">
      <c r="A21" s="1"/>
      <c r="B21" s="18" t="s">
        <v>16</v>
      </c>
      <c r="C21" s="29"/>
      <c r="D21" s="29"/>
      <c r="E21" s="29"/>
      <c r="F21" s="30"/>
      <c r="G21" s="1">
        <f>G18*85/G32</f>
        <v>35.642821165738596</v>
      </c>
      <c r="H21" s="1"/>
    </row>
    <row r="22" spans="1:8" x14ac:dyDescent="0.25">
      <c r="A22" s="1"/>
      <c r="B22" s="18" t="s">
        <v>13</v>
      </c>
      <c r="C22" s="19"/>
      <c r="D22" s="19"/>
      <c r="E22" s="19"/>
      <c r="F22" s="19"/>
      <c r="G22" s="19"/>
      <c r="H22" s="20"/>
    </row>
    <row r="23" spans="1:8" x14ac:dyDescent="0.25">
      <c r="A23" s="1"/>
      <c r="B23" s="1" t="s">
        <v>113</v>
      </c>
      <c r="C23" s="1">
        <v>50</v>
      </c>
      <c r="D23" s="1">
        <v>5.25</v>
      </c>
      <c r="E23" s="1">
        <v>7.05</v>
      </c>
      <c r="F23" s="1">
        <v>2.76</v>
      </c>
      <c r="G23" s="1">
        <v>97.37</v>
      </c>
      <c r="H23" s="16"/>
    </row>
    <row r="24" spans="1:8" x14ac:dyDescent="0.25">
      <c r="A24" s="1"/>
      <c r="B24" s="1" t="s">
        <v>69</v>
      </c>
      <c r="C24" s="1">
        <v>50</v>
      </c>
      <c r="D24" s="1">
        <v>4</v>
      </c>
      <c r="E24" s="1">
        <v>12</v>
      </c>
      <c r="F24" s="1"/>
      <c r="G24" s="1">
        <v>123.8</v>
      </c>
      <c r="H24" s="16"/>
    </row>
    <row r="25" spans="1:8" x14ac:dyDescent="0.25">
      <c r="A25" s="1"/>
      <c r="B25" t="s">
        <v>80</v>
      </c>
      <c r="C25">
        <v>200</v>
      </c>
      <c r="D25">
        <v>4.2</v>
      </c>
      <c r="E25">
        <v>4</v>
      </c>
      <c r="F25">
        <v>18</v>
      </c>
      <c r="G25">
        <v>124.8</v>
      </c>
      <c r="H25" s="14"/>
    </row>
    <row r="26" spans="1:8" x14ac:dyDescent="0.25">
      <c r="A26" s="1"/>
      <c r="B26" s="1" t="s">
        <v>70</v>
      </c>
      <c r="C26" s="1">
        <v>30</v>
      </c>
      <c r="D26" s="1">
        <v>1.95</v>
      </c>
      <c r="E26" s="1">
        <v>0.15</v>
      </c>
      <c r="F26" s="1">
        <v>14.1</v>
      </c>
      <c r="G26" s="1">
        <v>66</v>
      </c>
      <c r="H26" s="1"/>
    </row>
    <row r="27" spans="1:8" x14ac:dyDescent="0.25">
      <c r="A27" s="1"/>
      <c r="B27" s="1" t="s">
        <v>74</v>
      </c>
      <c r="C27" s="1">
        <v>100</v>
      </c>
      <c r="D27" s="1">
        <v>0.4</v>
      </c>
      <c r="E27" s="1">
        <v>0.4</v>
      </c>
      <c r="F27" s="1">
        <v>9.8000000000000007</v>
      </c>
      <c r="G27" s="1">
        <v>45</v>
      </c>
      <c r="H27" s="1"/>
    </row>
    <row r="28" spans="1:8" x14ac:dyDescent="0.25">
      <c r="A28" s="1"/>
      <c r="B28" s="3" t="s">
        <v>10</v>
      </c>
      <c r="C28" s="1"/>
      <c r="D28" s="1">
        <f>SUM(D23:D27)</f>
        <v>15.799999999999999</v>
      </c>
      <c r="E28" s="1">
        <f>SUM(E23:E27)</f>
        <v>23.599999999999998</v>
      </c>
      <c r="F28" s="1">
        <f>SUM(F23:F27)</f>
        <v>44.66</v>
      </c>
      <c r="G28" s="1">
        <f>SUM(G23:G27)</f>
        <v>456.97</v>
      </c>
      <c r="H28" s="1"/>
    </row>
    <row r="29" spans="1:8" x14ac:dyDescent="0.25">
      <c r="A29" s="1"/>
      <c r="B29" s="3" t="s">
        <v>11</v>
      </c>
      <c r="C29" s="1"/>
      <c r="D29" s="1">
        <v>1</v>
      </c>
      <c r="E29" s="1">
        <f>E28/D28</f>
        <v>1.4936708860759493</v>
      </c>
      <c r="F29" s="1">
        <f>F28/D28</f>
        <v>2.8265822784810126</v>
      </c>
      <c r="G29" s="1"/>
      <c r="H29" s="1"/>
    </row>
    <row r="30" spans="1:8" x14ac:dyDescent="0.25">
      <c r="A30" s="1"/>
      <c r="B30" s="18" t="s">
        <v>15</v>
      </c>
      <c r="C30" s="29"/>
      <c r="D30" s="29"/>
      <c r="E30" s="29"/>
      <c r="F30" s="30"/>
      <c r="G30" s="1">
        <f>G28*75/G32</f>
        <v>23.975676469765229</v>
      </c>
      <c r="H30" s="1"/>
    </row>
    <row r="31" spans="1:8" x14ac:dyDescent="0.25">
      <c r="A31" s="1"/>
      <c r="B31" s="18" t="s">
        <v>16</v>
      </c>
      <c r="C31" s="29"/>
      <c r="D31" s="29"/>
      <c r="E31" s="29"/>
      <c r="F31" s="30"/>
      <c r="G31" s="1">
        <f>G28*85/G32</f>
        <v>27.172433332400598</v>
      </c>
      <c r="H31" s="1"/>
    </row>
    <row r="32" spans="1:8" x14ac:dyDescent="0.25">
      <c r="A32" s="1"/>
      <c r="B32" s="3" t="s">
        <v>14</v>
      </c>
      <c r="C32" s="1"/>
      <c r="D32" s="1">
        <f>D7+D18+D28</f>
        <v>44.26</v>
      </c>
      <c r="E32" s="1">
        <f>E7+E18+E28</f>
        <v>51.11</v>
      </c>
      <c r="F32" s="1">
        <f>F7+F18+F28</f>
        <v>197.03</v>
      </c>
      <c r="G32" s="1">
        <f>G7+G18+G28</f>
        <v>1429.48</v>
      </c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3" t="s">
        <v>11</v>
      </c>
      <c r="C34" s="1"/>
      <c r="D34" s="1">
        <v>1</v>
      </c>
      <c r="E34" s="1">
        <f>E32/D32</f>
        <v>1.1547672842295527</v>
      </c>
      <c r="F34" s="1">
        <f>F32/D32</f>
        <v>4.451649344780841</v>
      </c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21" t="s">
        <v>18</v>
      </c>
      <c r="C36" s="22"/>
      <c r="D36" s="22"/>
      <c r="E36" s="22"/>
      <c r="F36" s="23"/>
      <c r="G36" s="27">
        <f>G32*100/1200</f>
        <v>119.12333333333333</v>
      </c>
      <c r="H36" s="1"/>
    </row>
    <row r="37" spans="1:8" x14ac:dyDescent="0.25">
      <c r="A37" s="1"/>
      <c r="B37" s="24"/>
      <c r="C37" s="25"/>
      <c r="D37" s="25"/>
      <c r="E37" s="25"/>
      <c r="F37" s="26"/>
      <c r="G37" s="28"/>
      <c r="H37" s="1"/>
    </row>
    <row r="38" spans="1:8" x14ac:dyDescent="0.25">
      <c r="A38" s="1"/>
      <c r="B38" s="21" t="s">
        <v>17</v>
      </c>
      <c r="C38" s="22"/>
      <c r="D38" s="22"/>
      <c r="E38" s="22"/>
      <c r="F38" s="23"/>
      <c r="G38" s="27">
        <f>G32*100/1500</f>
        <v>95.298666666666662</v>
      </c>
      <c r="H38" s="1"/>
    </row>
    <row r="39" spans="1:8" x14ac:dyDescent="0.25">
      <c r="A39" s="1"/>
      <c r="B39" s="24"/>
      <c r="C39" s="25"/>
      <c r="D39" s="25"/>
      <c r="E39" s="25"/>
      <c r="F39" s="26"/>
      <c r="G39" s="28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6"/>
    </row>
    <row r="41" spans="1:8" x14ac:dyDescent="0.25">
      <c r="B41" s="6" t="s">
        <v>53</v>
      </c>
      <c r="C41" s="6"/>
      <c r="D41" s="6"/>
      <c r="E41" s="6"/>
      <c r="F41" s="6"/>
      <c r="G41" s="6"/>
      <c r="H41" s="1"/>
    </row>
    <row r="42" spans="1:8" x14ac:dyDescent="0.25">
      <c r="B42" s="1"/>
      <c r="C42" s="1"/>
      <c r="D42" s="1"/>
      <c r="E42" s="1"/>
      <c r="F42" s="1"/>
      <c r="G42" s="1"/>
      <c r="H42" s="1"/>
    </row>
    <row r="43" spans="1:8" ht="30" x14ac:dyDescent="0.25">
      <c r="B43" s="7" t="s">
        <v>54</v>
      </c>
      <c r="C43" s="6"/>
      <c r="D43" s="1">
        <v>4</v>
      </c>
      <c r="E43" s="1">
        <v>9</v>
      </c>
      <c r="F43" s="1">
        <v>4</v>
      </c>
      <c r="G43" s="1"/>
      <c r="H43" s="1"/>
    </row>
    <row r="44" spans="1:8" x14ac:dyDescent="0.25">
      <c r="B44" s="6"/>
      <c r="C44" s="6"/>
      <c r="D44" s="1"/>
      <c r="E44" s="1"/>
      <c r="F44" s="1"/>
      <c r="G44" s="1"/>
      <c r="H44" s="1"/>
    </row>
    <row r="45" spans="1:8" x14ac:dyDescent="0.25">
      <c r="B45" s="7" t="s">
        <v>55</v>
      </c>
      <c r="C45" s="6"/>
      <c r="D45" s="1">
        <f>D32*D43</f>
        <v>177.04</v>
      </c>
      <c r="E45" s="1">
        <f t="shared" ref="E45:F45" si="0">E32*E43</f>
        <v>459.99</v>
      </c>
      <c r="F45" s="1">
        <f t="shared" si="0"/>
        <v>788.12</v>
      </c>
      <c r="G45" s="1"/>
      <c r="H45" s="1"/>
    </row>
    <row r="46" spans="1:8" x14ac:dyDescent="0.25">
      <c r="B46" s="6"/>
      <c r="C46" s="6"/>
      <c r="D46" s="1"/>
      <c r="E46" s="1"/>
      <c r="F46" s="1"/>
      <c r="G46" s="1"/>
      <c r="H46" s="1"/>
    </row>
    <row r="47" spans="1:8" x14ac:dyDescent="0.25">
      <c r="B47" s="7" t="s">
        <v>56</v>
      </c>
      <c r="C47" s="6"/>
      <c r="D47" s="1">
        <f>D45+E45+F45</f>
        <v>1425.15</v>
      </c>
      <c r="E47" s="1"/>
      <c r="F47" s="1"/>
      <c r="G47" s="1"/>
      <c r="H47" s="1"/>
    </row>
    <row r="48" spans="1:8" x14ac:dyDescent="0.25">
      <c r="B48" s="6"/>
      <c r="C48" s="6"/>
      <c r="D48" s="1"/>
      <c r="E48" s="1"/>
      <c r="F48" s="1"/>
      <c r="G48" s="1"/>
      <c r="H48" s="1"/>
    </row>
    <row r="49" spans="2:8" ht="30" x14ac:dyDescent="0.25">
      <c r="B49" s="7" t="s">
        <v>57</v>
      </c>
      <c r="C49" s="6"/>
      <c r="D49" s="1">
        <f>D45*100/D47</f>
        <v>12.422552012068904</v>
      </c>
      <c r="E49" s="1">
        <f>E45*100/D47</f>
        <v>32.276602462898637</v>
      </c>
      <c r="F49" s="1">
        <f>F45*100/D47</f>
        <v>55.30084552503245</v>
      </c>
      <c r="G49" s="1"/>
      <c r="H49" s="1"/>
    </row>
    <row r="50" spans="2:8" x14ac:dyDescent="0.25">
      <c r="B50" s="6"/>
      <c r="C50" s="6"/>
      <c r="D50" s="1"/>
      <c r="E50" s="1"/>
      <c r="F50" s="1"/>
      <c r="G50" s="1"/>
      <c r="H50" s="1"/>
    </row>
    <row r="51" spans="2:8" ht="45" x14ac:dyDescent="0.25">
      <c r="B51" s="7" t="s">
        <v>58</v>
      </c>
      <c r="C51" s="6"/>
      <c r="D51" s="6" t="s">
        <v>59</v>
      </c>
      <c r="E51" s="6" t="s">
        <v>60</v>
      </c>
      <c r="F51" s="6" t="s">
        <v>61</v>
      </c>
      <c r="G51" s="1"/>
    </row>
  </sheetData>
  <mergeCells count="14">
    <mergeCell ref="B38:F39"/>
    <mergeCell ref="G38:G39"/>
    <mergeCell ref="B21:F21"/>
    <mergeCell ref="B22:H22"/>
    <mergeCell ref="B30:F30"/>
    <mergeCell ref="B31:F31"/>
    <mergeCell ref="B36:F37"/>
    <mergeCell ref="G36:G37"/>
    <mergeCell ref="B20:F20"/>
    <mergeCell ref="B2:H2"/>
    <mergeCell ref="B3:H3"/>
    <mergeCell ref="B9:F9"/>
    <mergeCell ref="B10:F10"/>
    <mergeCell ref="B11:H1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>
      <selection activeCell="L16" sqref="L16"/>
    </sheetView>
  </sheetViews>
  <sheetFormatPr defaultRowHeight="15" x14ac:dyDescent="0.25"/>
  <cols>
    <col min="1" max="1" width="4.5703125" customWidth="1"/>
    <col min="2" max="2" width="31.42578125" customWidth="1"/>
    <col min="3" max="3" width="8.42578125" customWidth="1"/>
    <col min="6" max="6" width="8.140625" customWidth="1"/>
    <col min="7" max="7" width="7.5703125" customWidth="1"/>
    <col min="8" max="8" width="11.85546875" customWidth="1"/>
  </cols>
  <sheetData>
    <row r="1" spans="1:8" ht="75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8" t="s">
        <v>26</v>
      </c>
      <c r="C2" s="19"/>
      <c r="D2" s="19"/>
      <c r="E2" s="19"/>
      <c r="F2" s="19"/>
      <c r="G2" s="19"/>
      <c r="H2" s="20"/>
    </row>
    <row r="3" spans="1:8" x14ac:dyDescent="0.25">
      <c r="A3" s="1"/>
      <c r="B3" s="18" t="s">
        <v>9</v>
      </c>
      <c r="C3" s="19"/>
      <c r="D3" s="19"/>
      <c r="E3" s="19"/>
      <c r="F3" s="19"/>
      <c r="G3" s="19"/>
      <c r="H3" s="20"/>
    </row>
    <row r="4" spans="1:8" x14ac:dyDescent="0.25">
      <c r="A4" s="1"/>
      <c r="B4" s="1" t="s">
        <v>76</v>
      </c>
      <c r="C4" s="1" t="s">
        <v>75</v>
      </c>
      <c r="D4" s="1">
        <v>24.23</v>
      </c>
      <c r="E4" s="1">
        <v>19.489999999999998</v>
      </c>
      <c r="F4" s="1">
        <v>29.66</v>
      </c>
      <c r="G4" s="1">
        <v>398.03</v>
      </c>
      <c r="H4" s="1"/>
    </row>
    <row r="5" spans="1:8" x14ac:dyDescent="0.25">
      <c r="A5" s="1"/>
      <c r="B5" s="1" t="s">
        <v>64</v>
      </c>
      <c r="C5" s="1">
        <v>200</v>
      </c>
      <c r="D5" s="1">
        <v>3.37</v>
      </c>
      <c r="E5" s="1">
        <v>2.82</v>
      </c>
      <c r="F5" s="1">
        <v>23.23</v>
      </c>
      <c r="G5" s="1">
        <v>128.69999999999999</v>
      </c>
      <c r="H5" s="1"/>
    </row>
    <row r="6" spans="1:8" x14ac:dyDescent="0.25">
      <c r="A6" s="1"/>
      <c r="B6" s="3" t="s">
        <v>10</v>
      </c>
      <c r="C6" s="1"/>
      <c r="D6" s="1">
        <f>SUM(D4:D5)</f>
        <v>27.6</v>
      </c>
      <c r="E6" s="1">
        <f>SUM(E4:E5)</f>
        <v>22.31</v>
      </c>
      <c r="F6" s="1">
        <f>SUM(F4:F5)</f>
        <v>52.89</v>
      </c>
      <c r="G6" s="1">
        <f>SUM(G4:G5)</f>
        <v>526.73</v>
      </c>
      <c r="H6" s="1"/>
    </row>
    <row r="7" spans="1:8" x14ac:dyDescent="0.25">
      <c r="A7" s="1"/>
      <c r="B7" s="3" t="s">
        <v>11</v>
      </c>
      <c r="C7" s="1"/>
      <c r="D7" s="1">
        <v>1</v>
      </c>
      <c r="E7" s="1">
        <f>E6/D6</f>
        <v>0.80833333333333324</v>
      </c>
      <c r="F7" s="1">
        <f>F6/D6</f>
        <v>1.9163043478260868</v>
      </c>
      <c r="G7" s="1"/>
      <c r="H7" s="1"/>
    </row>
    <row r="8" spans="1:8" x14ac:dyDescent="0.25">
      <c r="A8" s="1"/>
      <c r="B8" s="18" t="s">
        <v>15</v>
      </c>
      <c r="C8" s="29"/>
      <c r="D8" s="29"/>
      <c r="E8" s="29"/>
      <c r="F8" s="30"/>
      <c r="G8" s="1">
        <f>G6*75/G30</f>
        <v>24.149667141451129</v>
      </c>
      <c r="H8" s="1"/>
    </row>
    <row r="9" spans="1:8" x14ac:dyDescent="0.25">
      <c r="A9" s="1"/>
      <c r="B9" s="18" t="s">
        <v>16</v>
      </c>
      <c r="C9" s="29"/>
      <c r="D9" s="29"/>
      <c r="E9" s="29"/>
      <c r="F9" s="30"/>
      <c r="G9" s="1">
        <f>G6*85/G30</f>
        <v>27.369622760311284</v>
      </c>
      <c r="H9" s="1"/>
    </row>
    <row r="10" spans="1:8" x14ac:dyDescent="0.25">
      <c r="A10" s="1"/>
      <c r="B10" s="18" t="s">
        <v>12</v>
      </c>
      <c r="C10" s="19"/>
      <c r="D10" s="19"/>
      <c r="E10" s="19"/>
      <c r="F10" s="19"/>
      <c r="G10" s="19"/>
      <c r="H10" s="20"/>
    </row>
    <row r="11" spans="1:8" x14ac:dyDescent="0.25">
      <c r="A11" s="1"/>
      <c r="B11" s="1" t="s">
        <v>118</v>
      </c>
      <c r="C11" s="1">
        <v>50</v>
      </c>
      <c r="D11" s="1">
        <v>0.63</v>
      </c>
      <c r="E11" s="1">
        <v>2.0699999999999998</v>
      </c>
      <c r="F11" s="1">
        <v>3.86</v>
      </c>
      <c r="G11" s="1">
        <v>37.450000000000003</v>
      </c>
      <c r="H11" s="1"/>
    </row>
    <row r="12" spans="1:8" x14ac:dyDescent="0.25">
      <c r="A12" s="1"/>
      <c r="B12" s="1" t="s">
        <v>96</v>
      </c>
      <c r="C12" s="1" t="s">
        <v>65</v>
      </c>
      <c r="D12" s="1">
        <v>1.63</v>
      </c>
      <c r="E12" s="1">
        <v>4.07</v>
      </c>
      <c r="F12" s="1">
        <v>7.86</v>
      </c>
      <c r="G12" s="1">
        <v>76.98</v>
      </c>
      <c r="H12" s="1"/>
    </row>
    <row r="13" spans="1:8" x14ac:dyDescent="0.25">
      <c r="A13" s="1"/>
      <c r="B13" s="1" t="s">
        <v>138</v>
      </c>
      <c r="C13" s="12">
        <v>70</v>
      </c>
      <c r="D13" s="1">
        <v>11.44</v>
      </c>
      <c r="E13" s="1">
        <v>12.66</v>
      </c>
      <c r="F13" s="1">
        <v>5.62</v>
      </c>
      <c r="G13" s="1">
        <v>165.75</v>
      </c>
      <c r="H13" s="1"/>
    </row>
    <row r="14" spans="1:8" x14ac:dyDescent="0.25">
      <c r="A14" s="1"/>
      <c r="B14" s="1" t="s">
        <v>78</v>
      </c>
      <c r="C14" s="1">
        <v>150</v>
      </c>
      <c r="D14" s="1">
        <v>2.88</v>
      </c>
      <c r="E14" s="1">
        <v>4.59</v>
      </c>
      <c r="F14" s="1">
        <v>19.79</v>
      </c>
      <c r="G14" s="1">
        <v>128.68</v>
      </c>
      <c r="H14" s="1"/>
    </row>
    <row r="15" spans="1:8" x14ac:dyDescent="0.25">
      <c r="A15" s="1"/>
      <c r="B15" s="1" t="s">
        <v>99</v>
      </c>
      <c r="C15" s="1">
        <v>200</v>
      </c>
      <c r="D15" s="1">
        <v>0.05</v>
      </c>
      <c r="E15" s="1">
        <v>0.01</v>
      </c>
      <c r="F15" s="1">
        <v>11.72</v>
      </c>
      <c r="G15" s="1">
        <v>44.34</v>
      </c>
      <c r="H15" s="1"/>
    </row>
    <row r="16" spans="1:8" x14ac:dyDescent="0.25">
      <c r="A16" s="1"/>
      <c r="B16" s="1" t="s">
        <v>70</v>
      </c>
      <c r="C16" s="1">
        <v>40</v>
      </c>
      <c r="D16" s="1">
        <v>2.6</v>
      </c>
      <c r="E16" s="1">
        <v>0.2</v>
      </c>
      <c r="F16" s="1">
        <v>18.8</v>
      </c>
      <c r="G16" s="1">
        <v>88</v>
      </c>
      <c r="H16" s="1"/>
    </row>
    <row r="17" spans="1:8" x14ac:dyDescent="0.25">
      <c r="A17" s="1"/>
      <c r="B17" s="1" t="s">
        <v>121</v>
      </c>
      <c r="C17" s="1">
        <v>35</v>
      </c>
      <c r="D17" s="1">
        <v>2.63</v>
      </c>
      <c r="E17" s="1">
        <v>0.53</v>
      </c>
      <c r="F17" s="1">
        <v>20.65</v>
      </c>
      <c r="G17" s="1">
        <v>98</v>
      </c>
      <c r="H17" s="1"/>
    </row>
    <row r="18" spans="1:8" x14ac:dyDescent="0.25">
      <c r="A18" s="1"/>
      <c r="B18" s="3" t="s">
        <v>10</v>
      </c>
      <c r="C18" s="1"/>
      <c r="D18" s="1">
        <f>SUM(D11:D17)</f>
        <v>21.86</v>
      </c>
      <c r="E18" s="1">
        <f>SUM(E11:E17)</f>
        <v>24.130000000000003</v>
      </c>
      <c r="F18" s="1">
        <f>SUM(F11:F17)</f>
        <v>88.299999999999983</v>
      </c>
      <c r="G18" s="1">
        <f>SUM(G11:G17)</f>
        <v>639.20000000000005</v>
      </c>
      <c r="H18" s="1"/>
    </row>
    <row r="19" spans="1:8" x14ac:dyDescent="0.25">
      <c r="A19" s="1"/>
      <c r="B19" s="3" t="s">
        <v>11</v>
      </c>
      <c r="C19" s="1"/>
      <c r="D19" s="1">
        <v>1</v>
      </c>
      <c r="E19" s="1">
        <f>E18/D18</f>
        <v>1.1038426349496799</v>
      </c>
      <c r="F19" s="1">
        <f>F18/D18</f>
        <v>4.039341262580054</v>
      </c>
      <c r="G19" s="1"/>
      <c r="H19" s="1"/>
    </row>
    <row r="20" spans="1:8" x14ac:dyDescent="0.25">
      <c r="A20" s="1"/>
      <c r="B20" s="18" t="s">
        <v>15</v>
      </c>
      <c r="C20" s="29"/>
      <c r="D20" s="29"/>
      <c r="E20" s="29"/>
      <c r="F20" s="30"/>
      <c r="G20" s="1">
        <f>G18*75/G30</f>
        <v>29.306223751856855</v>
      </c>
      <c r="H20" s="1"/>
    </row>
    <row r="21" spans="1:8" x14ac:dyDescent="0.25">
      <c r="A21" s="1"/>
      <c r="B21" s="18" t="s">
        <v>16</v>
      </c>
      <c r="C21" s="29"/>
      <c r="D21" s="29"/>
      <c r="E21" s="29"/>
      <c r="F21" s="30"/>
      <c r="G21" s="1">
        <f>G18*85/G30</f>
        <v>33.213720252104444</v>
      </c>
      <c r="H21" s="1"/>
    </row>
    <row r="22" spans="1:8" x14ac:dyDescent="0.25">
      <c r="A22" s="1"/>
      <c r="B22" s="18" t="s">
        <v>13</v>
      </c>
      <c r="C22" s="19"/>
      <c r="D22" s="19"/>
      <c r="E22" s="19"/>
      <c r="F22" s="19"/>
      <c r="G22" s="19"/>
      <c r="H22" s="20"/>
    </row>
    <row r="23" spans="1:8" x14ac:dyDescent="0.25">
      <c r="A23" s="1"/>
      <c r="B23" s="1" t="s">
        <v>135</v>
      </c>
      <c r="C23" s="1">
        <v>70</v>
      </c>
      <c r="D23" s="1">
        <v>7.29</v>
      </c>
      <c r="E23" s="1">
        <v>14.02</v>
      </c>
      <c r="F23" s="1">
        <v>22.46</v>
      </c>
      <c r="G23" s="1">
        <v>249.9</v>
      </c>
      <c r="H23" s="1"/>
    </row>
    <row r="24" spans="1:8" x14ac:dyDescent="0.25">
      <c r="A24" s="1"/>
      <c r="B24" s="1" t="s">
        <v>144</v>
      </c>
      <c r="C24" s="1">
        <v>200</v>
      </c>
      <c r="D24" s="1">
        <v>5.6</v>
      </c>
      <c r="E24" s="1">
        <v>7.4</v>
      </c>
      <c r="F24" s="1">
        <v>8</v>
      </c>
      <c r="G24" s="1">
        <v>140</v>
      </c>
      <c r="H24" s="1"/>
    </row>
    <row r="25" spans="1:8" x14ac:dyDescent="0.25">
      <c r="A25" s="1"/>
      <c r="B25" s="1" t="s">
        <v>90</v>
      </c>
      <c r="C25" s="1">
        <v>200</v>
      </c>
      <c r="D25" s="1">
        <v>1.8</v>
      </c>
      <c r="E25" s="1">
        <v>0.4</v>
      </c>
      <c r="F25" s="1">
        <v>16.2</v>
      </c>
      <c r="G25" s="1">
        <v>80</v>
      </c>
      <c r="H25" s="1"/>
    </row>
    <row r="26" spans="1:8" x14ac:dyDescent="0.25">
      <c r="A26" s="1"/>
      <c r="B26" s="3" t="s">
        <v>10</v>
      </c>
      <c r="C26" s="1"/>
      <c r="D26" s="1">
        <f>SUM(D23:D25)</f>
        <v>14.690000000000001</v>
      </c>
      <c r="E26" s="1">
        <f>SUM(E23:E25)</f>
        <v>21.82</v>
      </c>
      <c r="F26" s="1">
        <f>SUM(F23:F25)</f>
        <v>46.66</v>
      </c>
      <c r="G26" s="1">
        <f>SUM(G23:G25)</f>
        <v>469.9</v>
      </c>
      <c r="H26" s="1"/>
    </row>
    <row r="27" spans="1:8" x14ac:dyDescent="0.25">
      <c r="A27" s="1"/>
      <c r="B27" s="3" t="s">
        <v>11</v>
      </c>
      <c r="C27" s="1"/>
      <c r="D27" s="1">
        <v>1</v>
      </c>
      <c r="E27" s="1">
        <f>E26/D26</f>
        <v>1.4853641933287949</v>
      </c>
      <c r="F27" s="1">
        <f>F26/D26</f>
        <v>3.176310415248468</v>
      </c>
      <c r="G27" s="1"/>
      <c r="H27" s="1"/>
    </row>
    <row r="28" spans="1:8" x14ac:dyDescent="0.25">
      <c r="A28" s="1"/>
      <c r="B28" s="18" t="s">
        <v>15</v>
      </c>
      <c r="C28" s="29"/>
      <c r="D28" s="29"/>
      <c r="E28" s="29"/>
      <c r="F28" s="30"/>
      <c r="G28" s="1">
        <f>G26*75/G30</f>
        <v>21.544109106692016</v>
      </c>
      <c r="H28" s="1"/>
    </row>
    <row r="29" spans="1:8" x14ac:dyDescent="0.25">
      <c r="A29" s="1"/>
      <c r="B29" s="18" t="s">
        <v>16</v>
      </c>
      <c r="C29" s="29"/>
      <c r="D29" s="29"/>
      <c r="E29" s="29"/>
      <c r="F29" s="30"/>
      <c r="G29" s="1">
        <f>G26*85/G30</f>
        <v>24.416656987584286</v>
      </c>
      <c r="H29" s="1"/>
    </row>
    <row r="30" spans="1:8" x14ac:dyDescent="0.25">
      <c r="A30" s="1"/>
      <c r="B30" s="3" t="s">
        <v>14</v>
      </c>
      <c r="C30" s="1"/>
      <c r="D30" s="1">
        <f>D6+D18+D26</f>
        <v>64.150000000000006</v>
      </c>
      <c r="E30" s="1">
        <f>E6+E18+E26</f>
        <v>68.259999999999991</v>
      </c>
      <c r="F30" s="1">
        <f>F6+F18+F26</f>
        <v>187.85</v>
      </c>
      <c r="G30" s="1">
        <f>G6+G18+G26</f>
        <v>1635.83</v>
      </c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3" t="s">
        <v>11</v>
      </c>
      <c r="C32" s="1"/>
      <c r="D32" s="1">
        <v>1</v>
      </c>
      <c r="E32" s="1">
        <f>E30/D30</f>
        <v>1.0640685892439592</v>
      </c>
      <c r="F32" s="1">
        <f>F30/D30</f>
        <v>2.9282930631332809</v>
      </c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21" t="s">
        <v>18</v>
      </c>
      <c r="C34" s="22"/>
      <c r="D34" s="22"/>
      <c r="E34" s="22"/>
      <c r="F34" s="23"/>
      <c r="G34" s="27">
        <f>G30*100/1200</f>
        <v>136.31916666666666</v>
      </c>
      <c r="H34" s="1"/>
    </row>
    <row r="35" spans="1:8" x14ac:dyDescent="0.25">
      <c r="A35" s="1"/>
      <c r="B35" s="24"/>
      <c r="C35" s="25"/>
      <c r="D35" s="25"/>
      <c r="E35" s="25"/>
      <c r="F35" s="26"/>
      <c r="G35" s="28"/>
      <c r="H35" s="1"/>
    </row>
    <row r="36" spans="1:8" x14ac:dyDescent="0.25">
      <c r="A36" s="1"/>
      <c r="B36" s="21" t="s">
        <v>17</v>
      </c>
      <c r="C36" s="22"/>
      <c r="D36" s="22"/>
      <c r="E36" s="22"/>
      <c r="F36" s="23"/>
      <c r="G36" s="27">
        <f>G30*100/1500</f>
        <v>109.05533333333334</v>
      </c>
      <c r="H36" s="1"/>
    </row>
    <row r="37" spans="1:8" x14ac:dyDescent="0.25">
      <c r="A37" s="1"/>
      <c r="B37" s="24"/>
      <c r="C37" s="25"/>
      <c r="D37" s="25"/>
      <c r="E37" s="25"/>
      <c r="F37" s="26"/>
      <c r="G37" s="28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6"/>
    </row>
    <row r="39" spans="1:8" x14ac:dyDescent="0.25">
      <c r="B39" s="6" t="s">
        <v>53</v>
      </c>
      <c r="C39" s="6"/>
      <c r="D39" s="6"/>
      <c r="E39" s="6"/>
      <c r="F39" s="6"/>
      <c r="G39" s="6"/>
      <c r="H39" s="1"/>
    </row>
    <row r="40" spans="1:8" x14ac:dyDescent="0.25">
      <c r="B40" s="1"/>
      <c r="C40" s="1"/>
      <c r="D40" s="1"/>
      <c r="E40" s="1"/>
      <c r="F40" s="1"/>
      <c r="G40" s="1"/>
      <c r="H40" s="1"/>
    </row>
    <row r="41" spans="1:8" x14ac:dyDescent="0.25">
      <c r="B41" s="7" t="s">
        <v>54</v>
      </c>
      <c r="C41" s="6"/>
      <c r="D41" s="1">
        <v>4</v>
      </c>
      <c r="E41" s="1">
        <v>9</v>
      </c>
      <c r="F41" s="1">
        <v>4</v>
      </c>
      <c r="G41" s="1"/>
      <c r="H41" s="1"/>
    </row>
    <row r="42" spans="1:8" x14ac:dyDescent="0.25">
      <c r="B42" s="6"/>
      <c r="C42" s="6"/>
      <c r="D42" s="1"/>
      <c r="E42" s="1"/>
      <c r="F42" s="1"/>
      <c r="G42" s="1"/>
      <c r="H42" s="1"/>
    </row>
    <row r="43" spans="1:8" x14ac:dyDescent="0.25">
      <c r="B43" s="7" t="s">
        <v>55</v>
      </c>
      <c r="C43" s="6"/>
      <c r="D43" s="1">
        <f>D30*D41</f>
        <v>256.60000000000002</v>
      </c>
      <c r="E43" s="1">
        <f t="shared" ref="E43:F43" si="0">E30*E41</f>
        <v>614.33999999999992</v>
      </c>
      <c r="F43" s="1">
        <f t="shared" si="0"/>
        <v>751.4</v>
      </c>
      <c r="G43" s="1"/>
      <c r="H43" s="1"/>
    </row>
    <row r="44" spans="1:8" x14ac:dyDescent="0.25">
      <c r="B44" s="6"/>
      <c r="C44" s="6"/>
      <c r="D44" s="1"/>
      <c r="E44" s="1"/>
      <c r="F44" s="1"/>
      <c r="G44" s="1"/>
      <c r="H44" s="1"/>
    </row>
    <row r="45" spans="1:8" x14ac:dyDescent="0.25">
      <c r="B45" s="7" t="s">
        <v>56</v>
      </c>
      <c r="C45" s="6"/>
      <c r="D45" s="1">
        <f>D43+E43+F43</f>
        <v>1622.34</v>
      </c>
      <c r="E45" s="1"/>
      <c r="F45" s="1"/>
      <c r="G45" s="1"/>
      <c r="H45" s="1"/>
    </row>
    <row r="46" spans="1:8" x14ac:dyDescent="0.25">
      <c r="B46" s="6"/>
      <c r="C46" s="6"/>
      <c r="D46" s="1"/>
      <c r="E46" s="1"/>
      <c r="F46" s="1"/>
      <c r="G46" s="1"/>
      <c r="H46" s="1"/>
    </row>
    <row r="47" spans="1:8" ht="30" x14ac:dyDescent="0.25">
      <c r="B47" s="7" t="s">
        <v>57</v>
      </c>
      <c r="C47" s="6"/>
      <c r="D47" s="1">
        <f>D43*100/D45</f>
        <v>15.816659886337023</v>
      </c>
      <c r="E47" s="1">
        <f>E43*100/D45</f>
        <v>37.867524686563847</v>
      </c>
      <c r="F47" s="1">
        <f>F43*100/D45</f>
        <v>46.315815427099132</v>
      </c>
      <c r="G47" s="1"/>
      <c r="H47" s="1"/>
    </row>
    <row r="48" spans="1:8" x14ac:dyDescent="0.25">
      <c r="B48" s="6"/>
      <c r="C48" s="6"/>
      <c r="D48" s="1"/>
      <c r="E48" s="1"/>
      <c r="F48" s="1"/>
      <c r="G48" s="1"/>
      <c r="H48" s="1"/>
    </row>
    <row r="49" spans="2:7" ht="30" x14ac:dyDescent="0.25">
      <c r="B49" s="7" t="s">
        <v>58</v>
      </c>
      <c r="C49" s="6"/>
      <c r="D49" s="6" t="s">
        <v>59</v>
      </c>
      <c r="E49" s="6" t="s">
        <v>60</v>
      </c>
      <c r="F49" s="6" t="s">
        <v>61</v>
      </c>
      <c r="G49" s="1"/>
    </row>
  </sheetData>
  <mergeCells count="14">
    <mergeCell ref="B36:F37"/>
    <mergeCell ref="G36:G37"/>
    <mergeCell ref="B21:F21"/>
    <mergeCell ref="B22:H22"/>
    <mergeCell ref="B28:F28"/>
    <mergeCell ref="B29:F29"/>
    <mergeCell ref="B34:F35"/>
    <mergeCell ref="G34:G35"/>
    <mergeCell ref="B20:F20"/>
    <mergeCell ref="B2:H2"/>
    <mergeCell ref="B3:H3"/>
    <mergeCell ref="B8:F8"/>
    <mergeCell ref="B9:F9"/>
    <mergeCell ref="B10:H10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2024-10-31T13:42:04Z</dcterms:modified>
</cp:coreProperties>
</file>