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77B65136-6497-4880-BD04-81FF8F4000F6}" xr6:coauthVersionLast="45" xr6:coauthVersionMax="45" xr10:uidLastSave="{00000000-0000-0000-0000-000000000000}"/>
  <bookViews>
    <workbookView xWindow="-120" yWindow="-120" windowWidth="29040" windowHeight="15840" tabRatio="707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5" sheetId="15" r:id="rId11"/>
    <sheet name="Лист16" sheetId="16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" i="7" l="1"/>
  <c r="E8" i="7"/>
  <c r="F8" i="7"/>
  <c r="G8" i="7"/>
  <c r="F10" i="3" l="1"/>
  <c r="E10" i="3"/>
  <c r="G9" i="9"/>
  <c r="F9" i="9"/>
  <c r="E9" i="9"/>
  <c r="D9" i="9"/>
  <c r="G9" i="8"/>
  <c r="F9" i="7"/>
  <c r="E9" i="7"/>
  <c r="G9" i="5"/>
  <c r="G9" i="2"/>
  <c r="G9" i="3" l="1"/>
  <c r="F9" i="3"/>
  <c r="E9" i="3"/>
  <c r="D9" i="3"/>
  <c r="G21" i="4"/>
  <c r="F21" i="4"/>
  <c r="E21" i="4"/>
  <c r="D21" i="4"/>
  <c r="G29" i="8" l="1"/>
  <c r="F29" i="8"/>
  <c r="E29" i="8"/>
  <c r="D29" i="8"/>
  <c r="D20" i="1" l="1"/>
  <c r="G9" i="10" l="1"/>
  <c r="F9" i="10"/>
  <c r="E9" i="10"/>
  <c r="D9" i="10"/>
  <c r="G21" i="9"/>
  <c r="G29" i="9"/>
  <c r="F29" i="9"/>
  <c r="E29" i="9"/>
  <c r="D29" i="9"/>
  <c r="G8" i="4"/>
  <c r="F8" i="4"/>
  <c r="E8" i="4"/>
  <c r="D8" i="4"/>
  <c r="D8" i="6" l="1"/>
  <c r="E8" i="6"/>
  <c r="F8" i="6"/>
  <c r="G8" i="6"/>
  <c r="F20" i="1" l="1"/>
  <c r="E20" i="1"/>
  <c r="G20" i="1"/>
  <c r="D9" i="5" l="1"/>
  <c r="E9" i="5"/>
  <c r="F9" i="5"/>
  <c r="D8" i="1"/>
  <c r="E8" i="1"/>
  <c r="F8" i="1"/>
  <c r="G8" i="1"/>
  <c r="F29" i="3"/>
  <c r="E29" i="3"/>
  <c r="D29" i="3"/>
  <c r="D22" i="2"/>
  <c r="E22" i="2"/>
  <c r="F22" i="2"/>
  <c r="G22" i="2"/>
  <c r="D29" i="7"/>
  <c r="E29" i="7"/>
  <c r="F29" i="7"/>
  <c r="G29" i="7"/>
  <c r="E9" i="1" l="1"/>
  <c r="G20" i="6"/>
  <c r="F20" i="6"/>
  <c r="E20" i="6"/>
  <c r="D20" i="6"/>
  <c r="G29" i="3"/>
  <c r="D28" i="6" l="1"/>
  <c r="D32" i="6" s="1"/>
  <c r="E21" i="6"/>
  <c r="E28" i="6" s="1"/>
  <c r="E32" i="6" s="1"/>
  <c r="E43" i="6" s="1"/>
  <c r="D21" i="10"/>
  <c r="E21" i="10"/>
  <c r="F21" i="10"/>
  <c r="G21" i="10"/>
  <c r="D29" i="10"/>
  <c r="E29" i="10"/>
  <c r="F29" i="10"/>
  <c r="G29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F21" i="9"/>
  <c r="E21" i="9"/>
  <c r="D21" i="9"/>
  <c r="G21" i="8"/>
  <c r="F21" i="8"/>
  <c r="E21" i="8"/>
  <c r="D21" i="8"/>
  <c r="F9" i="8"/>
  <c r="E9" i="8"/>
  <c r="D9" i="8"/>
  <c r="G21" i="7"/>
  <c r="F21" i="7"/>
  <c r="E21" i="7"/>
  <c r="D21" i="7"/>
  <c r="G29" i="5"/>
  <c r="F29" i="5"/>
  <c r="E29" i="5"/>
  <c r="D29" i="5"/>
  <c r="G21" i="5"/>
  <c r="F21" i="5"/>
  <c r="E21" i="5"/>
  <c r="D21" i="5"/>
  <c r="G29" i="4"/>
  <c r="G33" i="4" s="1"/>
  <c r="F29" i="4"/>
  <c r="F33" i="4" s="1"/>
  <c r="E29" i="4"/>
  <c r="E33" i="4" s="1"/>
  <c r="D29" i="4"/>
  <c r="D33" i="4" s="1"/>
  <c r="G30" i="2"/>
  <c r="F30" i="2"/>
  <c r="E30" i="2"/>
  <c r="D30" i="2"/>
  <c r="F9" i="2"/>
  <c r="E9" i="2"/>
  <c r="D9" i="2"/>
  <c r="D33" i="10" l="1"/>
  <c r="G24" i="4"/>
  <c r="G23" i="4"/>
  <c r="D33" i="8"/>
  <c r="D43" i="8" s="1"/>
  <c r="F30" i="10"/>
  <c r="F22" i="10"/>
  <c r="D34" i="2"/>
  <c r="D47" i="2" s="1"/>
  <c r="E33" i="8"/>
  <c r="E43" i="8" s="1"/>
  <c r="G33" i="8"/>
  <c r="E22" i="10"/>
  <c r="F33" i="8"/>
  <c r="F43" i="8" s="1"/>
  <c r="E30" i="8"/>
  <c r="E22" i="8"/>
  <c r="D33" i="7"/>
  <c r="D43" i="7" s="1"/>
  <c r="E29" i="6"/>
  <c r="E33" i="5"/>
  <c r="E44" i="5" s="1"/>
  <c r="D33" i="5"/>
  <c r="D44" i="5" s="1"/>
  <c r="F33" i="5"/>
  <c r="F44" i="5" s="1"/>
  <c r="E42" i="4"/>
  <c r="E30" i="4"/>
  <c r="F42" i="4"/>
  <c r="E30" i="10"/>
  <c r="F34" i="2"/>
  <c r="F47" i="2" s="1"/>
  <c r="F23" i="2"/>
  <c r="E22" i="4"/>
  <c r="E21" i="15"/>
  <c r="E26" i="15" s="1"/>
  <c r="F21" i="15"/>
  <c r="F26" i="15" s="1"/>
  <c r="D32" i="15"/>
  <c r="D34" i="15" s="1"/>
  <c r="E36" i="15" s="1"/>
  <c r="E22" i="9"/>
  <c r="E30" i="9" s="1"/>
  <c r="F22" i="9"/>
  <c r="F30" i="9" s="1"/>
  <c r="F30" i="8"/>
  <c r="F22" i="8"/>
  <c r="E30" i="7"/>
  <c r="G33" i="7"/>
  <c r="E33" i="7"/>
  <c r="E43" i="7" s="1"/>
  <c r="E22" i="7"/>
  <c r="F22" i="7"/>
  <c r="D43" i="6"/>
  <c r="F21" i="6"/>
  <c r="F28" i="6" s="1"/>
  <c r="F32" i="6" s="1"/>
  <c r="F43" i="6" s="1"/>
  <c r="E30" i="5"/>
  <c r="F30" i="5"/>
  <c r="G33" i="5"/>
  <c r="E22" i="5"/>
  <c r="F22" i="5"/>
  <c r="F30" i="4"/>
  <c r="D42" i="4"/>
  <c r="F22" i="4"/>
  <c r="E30" i="3"/>
  <c r="F30" i="3"/>
  <c r="E31" i="2"/>
  <c r="F31" i="2"/>
  <c r="E23" i="2"/>
  <c r="F10" i="2"/>
  <c r="E10" i="2"/>
  <c r="E10" i="8"/>
  <c r="F10" i="8"/>
  <c r="E9" i="6"/>
  <c r="F9" i="6"/>
  <c r="E10" i="5"/>
  <c r="F10" i="5"/>
  <c r="E9" i="4"/>
  <c r="F9" i="4"/>
  <c r="E34" i="2"/>
  <c r="G34" i="2"/>
  <c r="G28" i="1"/>
  <c r="F28" i="1"/>
  <c r="E28" i="1"/>
  <c r="D28" i="1"/>
  <c r="F9" i="1"/>
  <c r="G37" i="5" l="1"/>
  <c r="G12" i="5"/>
  <c r="G11" i="5"/>
  <c r="G32" i="7"/>
  <c r="G31" i="7"/>
  <c r="G11" i="7"/>
  <c r="G10" i="7"/>
  <c r="G11" i="4"/>
  <c r="G10" i="4"/>
  <c r="G37" i="8"/>
  <c r="G32" i="8"/>
  <c r="G31" i="8"/>
  <c r="G23" i="8"/>
  <c r="G24" i="8"/>
  <c r="G11" i="8"/>
  <c r="G12" i="8"/>
  <c r="G23" i="7"/>
  <c r="G24" i="7"/>
  <c r="G31" i="5"/>
  <c r="G32" i="5"/>
  <c r="G23" i="5"/>
  <c r="G24" i="5"/>
  <c r="G31" i="4"/>
  <c r="G32" i="4"/>
  <c r="G32" i="2"/>
  <c r="G33" i="2"/>
  <c r="G12" i="2"/>
  <c r="G11" i="2"/>
  <c r="G25" i="2"/>
  <c r="G24" i="2"/>
  <c r="G37" i="7"/>
  <c r="G36" i="4"/>
  <c r="D44" i="8"/>
  <c r="D45" i="8" s="1"/>
  <c r="F36" i="2"/>
  <c r="D45" i="5"/>
  <c r="D46" i="5" s="1"/>
  <c r="E35" i="8"/>
  <c r="F35" i="8"/>
  <c r="F35" i="5"/>
  <c r="G38" i="4"/>
  <c r="G39" i="8"/>
  <c r="G39" i="7"/>
  <c r="F29" i="6"/>
  <c r="D44" i="6"/>
  <c r="D45" i="6" s="1"/>
  <c r="E35" i="5"/>
  <c r="G39" i="5"/>
  <c r="D43" i="4"/>
  <c r="D44" i="4" s="1"/>
  <c r="E34" i="6"/>
  <c r="F35" i="4"/>
  <c r="F36" i="15"/>
  <c r="D36" i="15"/>
  <c r="E21" i="1"/>
  <c r="E35" i="7"/>
  <c r="F34" i="6"/>
  <c r="E35" i="4"/>
  <c r="E36" i="2"/>
  <c r="E47" i="2"/>
  <c r="F21" i="1"/>
  <c r="G32" i="1"/>
  <c r="E32" i="1"/>
  <c r="E42" i="1" s="1"/>
  <c r="D32" i="1"/>
  <c r="D42" i="1" s="1"/>
  <c r="G38" i="2"/>
  <c r="G40" i="2"/>
  <c r="F29" i="1"/>
  <c r="F32" i="1"/>
  <c r="E29" i="1"/>
  <c r="G31" i="1" l="1"/>
  <c r="G11" i="1"/>
  <c r="G30" i="1"/>
  <c r="G10" i="1"/>
  <c r="G22" i="1"/>
  <c r="G23" i="1"/>
  <c r="E45" i="8"/>
  <c r="F45" i="8"/>
  <c r="E46" i="5"/>
  <c r="F46" i="5"/>
  <c r="E44" i="4"/>
  <c r="F44" i="4"/>
  <c r="F45" i="6"/>
  <c r="E45" i="6"/>
  <c r="D49" i="2"/>
  <c r="E34" i="1"/>
  <c r="G37" i="1"/>
  <c r="G35" i="1"/>
  <c r="F34" i="1"/>
  <c r="F42" i="1"/>
  <c r="D43" i="1" s="1"/>
  <c r="D44" i="1" s="1"/>
  <c r="D51" i="2" l="1"/>
  <c r="F51" i="2"/>
  <c r="E51" i="2"/>
  <c r="F44" i="1"/>
  <c r="E44" i="1"/>
  <c r="G28" i="6"/>
  <c r="G32" i="6" l="1"/>
  <c r="G11" i="6" l="1"/>
  <c r="G10" i="6"/>
  <c r="G23" i="6"/>
  <c r="G22" i="6"/>
  <c r="G30" i="6"/>
  <c r="G31" i="6"/>
  <c r="G38" i="6"/>
  <c r="G36" i="6"/>
  <c r="F30" i="7"/>
  <c r="F33" i="7"/>
  <c r="F43" i="7" s="1"/>
  <c r="D44" i="7" l="1"/>
  <c r="F45" i="7" s="1"/>
  <c r="F35" i="7"/>
  <c r="E45" i="7" l="1"/>
  <c r="D45" i="7"/>
  <c r="G33" i="9" l="1"/>
  <c r="G32" i="9" l="1"/>
  <c r="G31" i="9"/>
  <c r="G24" i="9"/>
  <c r="G23" i="9"/>
  <c r="G11" i="9"/>
  <c r="G12" i="9"/>
  <c r="G39" i="9"/>
  <c r="G37" i="9"/>
  <c r="G33" i="10"/>
  <c r="G12" i="10" l="1"/>
  <c r="G11" i="10"/>
  <c r="G32" i="10"/>
  <c r="G31" i="10"/>
  <c r="G24" i="10"/>
  <c r="G23" i="10"/>
  <c r="G38" i="10"/>
  <c r="G36" i="10"/>
  <c r="D42" i="10"/>
  <c r="E10" i="10"/>
  <c r="E33" i="10"/>
  <c r="E42" i="10" s="1"/>
  <c r="F10" i="10"/>
  <c r="F33" i="10"/>
  <c r="F35" i="10" l="1"/>
  <c r="E35" i="10"/>
  <c r="F42" i="10"/>
  <c r="D43" i="10" s="1"/>
  <c r="D44" i="10" s="1"/>
  <c r="E44" i="10" l="1"/>
  <c r="F44" i="10"/>
  <c r="D33" i="9"/>
  <c r="D43" i="9" s="1"/>
  <c r="E10" i="9"/>
  <c r="E33" i="9"/>
  <c r="F10" i="9"/>
  <c r="F33" i="9"/>
  <c r="F43" i="9" s="1"/>
  <c r="E35" i="9" l="1"/>
  <c r="E43" i="9"/>
  <c r="D44" i="9" s="1"/>
  <c r="F45" i="9" s="1"/>
  <c r="F35" i="9"/>
  <c r="E45" i="9" l="1"/>
  <c r="D45" i="9"/>
  <c r="G21" i="3"/>
  <c r="G33" i="3" s="1"/>
  <c r="D21" i="3"/>
  <c r="E21" i="3"/>
  <c r="E33" i="3" s="1"/>
  <c r="F21" i="3"/>
  <c r="F33" i="3" s="1"/>
  <c r="D33" i="3" l="1"/>
  <c r="D44" i="3" s="1"/>
  <c r="G12" i="3"/>
  <c r="G11" i="3"/>
  <c r="E44" i="3"/>
  <c r="F44" i="3"/>
  <c r="F22" i="3"/>
  <c r="E22" i="3"/>
  <c r="F35" i="3" l="1"/>
  <c r="E35" i="3"/>
  <c r="D45" i="3"/>
  <c r="D46" i="3" s="1"/>
  <c r="G31" i="3"/>
  <c r="G37" i="3"/>
  <c r="G32" i="3"/>
  <c r="G39" i="3"/>
  <c r="G24" i="3"/>
  <c r="G23" i="3"/>
  <c r="E46" i="3" l="1"/>
  <c r="F46" i="3"/>
</calcChain>
</file>

<file path=xl/sharedStrings.xml><?xml version="1.0" encoding="utf-8"?>
<sst xmlns="http://schemas.openxmlformats.org/spreadsheetml/2006/main" count="594" uniqueCount="158">
  <si>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</si>
  <si>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</si>
  <si>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</si>
  <si>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</si>
  <si>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</si>
  <si>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</si>
  <si>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</si>
  <si>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</si>
  <si>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</si>
  <si>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</si>
  <si>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</si>
  <si>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</si>
  <si>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</si>
  <si>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</si>
  <si>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</si>
  <si>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</si>
  <si>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</si>
  <si>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</si>
  <si>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</si>
  <si>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</si>
  <si>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</si>
  <si>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</si>
  <si>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</si>
  <si>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</si>
  <si>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</si>
  <si>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</si>
  <si>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</si>
  <si>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</si>
  <si>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</si>
  <si>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</si>
  <si>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</si>
  <si>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</si>
  <si>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</si>
  <si>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</si>
  <si>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</si>
  <si>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</si>
  <si>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</si>
  <si>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</si>
  <si>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</si>
  <si>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</si>
  <si>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</si>
  <si>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</si>
  <si>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</si>
  <si>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</si>
  <si>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</si>
  <si>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</si>
  <si>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</si>
  <si>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</si>
  <si>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</si>
  <si>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</si>
  <si>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</si>
  <si>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</si>
  <si>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</si>
  <si>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</si>
  <si>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</si>
  <si>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</si>
  <si>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</si>
  <si>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</si>
  <si>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</si>
  <si>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</si>
  <si>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250/5</t>
  </si>
  <si>
    <t>250/25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</si>
  <si>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</si>
  <si>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</si>
  <si>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</si>
  <si>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</si>
  <si>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</si>
  <si>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</si>
  <si>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Хлеб пшеничный</t>
  </si>
  <si>
    <t>Печенье</t>
  </si>
  <si>
    <t>Кофейный напиток с молоком</t>
  </si>
  <si>
    <t>250/5/20</t>
  </si>
  <si>
    <t>Бутерброд с сыром</t>
  </si>
  <si>
    <t>Суп картофельный с мясными фрикадельками</t>
  </si>
  <si>
    <t>Каша вязкая рисовая</t>
  </si>
  <si>
    <t>Кефир</t>
  </si>
  <si>
    <t>Вафли</t>
  </si>
  <si>
    <t>Картофель тушеный</t>
  </si>
  <si>
    <t>Сок</t>
  </si>
  <si>
    <t>Какао с молоком</t>
  </si>
  <si>
    <t>Каша вязкая гречневая</t>
  </si>
  <si>
    <t>Мармелад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</si>
  <si>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</si>
  <si>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</si>
  <si>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</si>
  <si>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</si>
  <si>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</si>
  <si>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</si>
  <si>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Инженер-технолог</t>
  </si>
  <si>
    <t>Е.А.Бохан</t>
  </si>
  <si>
    <t>Компот из свежих плодов</t>
  </si>
  <si>
    <t>Котлета "Дуэт"</t>
  </si>
  <si>
    <t>Напиток "Фантастик"</t>
  </si>
  <si>
    <t>Щи из свежей капусты со сметаной</t>
  </si>
  <si>
    <t>Сосиски отварные</t>
  </si>
  <si>
    <t>Помидоры свежие (порционно)</t>
  </si>
  <si>
    <t>Щи домашние</t>
  </si>
  <si>
    <t>Мясо к супу</t>
  </si>
  <si>
    <t>Плов "Домашний" (в-т 2)</t>
  </si>
  <si>
    <t>Чай "Школьный" с апельсином</t>
  </si>
  <si>
    <t>Салат "Колейдоскоп"</t>
  </si>
  <si>
    <t>Суп картофельный с бобовыми</t>
  </si>
  <si>
    <t>Блинчики "Улыбка"</t>
  </si>
  <si>
    <t>Биточек "Воздушный"</t>
  </si>
  <si>
    <t xml:space="preserve">Каша расыпчатая рисовая </t>
  </si>
  <si>
    <t>Салат из свежих помидоров и огурцов</t>
  </si>
  <si>
    <t>Суп овощной</t>
  </si>
  <si>
    <t>Блины "Банановый рай"</t>
  </si>
  <si>
    <t>70/20</t>
  </si>
  <si>
    <t>Салат "Поздняя осень"</t>
  </si>
  <si>
    <t>Борщ с капустой и картофелем со сметаной</t>
  </si>
  <si>
    <t>Огурцы свежие (порционно)</t>
  </si>
  <si>
    <t>Котлеты по-киевски</t>
  </si>
  <si>
    <t>Блины "Шоколадный вулкан"</t>
  </si>
  <si>
    <t>Салат из свежих огурцов</t>
  </si>
  <si>
    <t>75/50</t>
  </si>
  <si>
    <t>Блинчики фаршированные с колбасой и сыром</t>
  </si>
  <si>
    <t>135/5</t>
  </si>
  <si>
    <t>Огурец свежий (порционно)</t>
  </si>
  <si>
    <t>Борщ с картофелем со сметаной</t>
  </si>
  <si>
    <t>Сеченики из рыбы новые</t>
  </si>
  <si>
    <t>Пицца "Школьная"</t>
  </si>
  <si>
    <t>Котлета "Нясвиж"</t>
  </si>
  <si>
    <t>Сырники из творога с вареньем</t>
  </si>
  <si>
    <t>Мясные шарики</t>
  </si>
  <si>
    <t>Оладьи "Курочка ряба"</t>
  </si>
  <si>
    <t>Капуста тушеная диетическая</t>
  </si>
  <si>
    <t>Манник "Полосатик" с вареньем</t>
  </si>
  <si>
    <t>Драчена</t>
  </si>
  <si>
    <t>Борщ с капустой и картофелем со сметаной с мясом</t>
  </si>
  <si>
    <t xml:space="preserve">Рыба запеченная с овощами и сыром </t>
  </si>
  <si>
    <t>50/50</t>
  </si>
  <si>
    <t>Свинина по сельски</t>
  </si>
  <si>
    <t>Напиток "Родничок" (в-т 2)</t>
  </si>
  <si>
    <t>Коврижка по-домашнему (В-1)</t>
  </si>
  <si>
    <t>Котлета из свинины</t>
  </si>
  <si>
    <t>Рагу овощное</t>
  </si>
  <si>
    <t>Чай "Школьный" с сахаром</t>
  </si>
  <si>
    <t>Бутерброд с маслом</t>
  </si>
  <si>
    <t>Котлета из говядины</t>
  </si>
  <si>
    <t>Рис с овощами</t>
  </si>
  <si>
    <t>Биточки "Улыбка"</t>
  </si>
  <si>
    <t>Зразы "Сочные"</t>
  </si>
  <si>
    <t>Пирог</t>
  </si>
  <si>
    <t>Компот из сухофруктов "Школьный" (курага)</t>
  </si>
  <si>
    <t>Напиток лимонный (апельсиновый) новый</t>
  </si>
  <si>
    <t>Гренки "Лакомка"</t>
  </si>
  <si>
    <t>Яблоки</t>
  </si>
  <si>
    <t>Бананы</t>
  </si>
  <si>
    <t>Апельсины</t>
  </si>
  <si>
    <t>Рыба в сыре жаренная</t>
  </si>
  <si>
    <t>Мясо тушеное "Вкусное"</t>
  </si>
  <si>
    <t>50/25</t>
  </si>
  <si>
    <t>Овощи порционные (огурец консервированный)</t>
  </si>
  <si>
    <t>Булочка/Пирог</t>
  </si>
  <si>
    <t>Каша вязкая пшенная</t>
  </si>
  <si>
    <t xml:space="preserve">Плов </t>
  </si>
  <si>
    <t>Салат "Заря"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</si>
</sst>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6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0" xfId="0" applyFont="1"/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/>
    <xf numFmtId="0" fontId="3" fillId="0" borderId="1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0" fillId="0" borderId="22" xfId="0" applyBorder="1"/>
    <xf numFmtId="0" fontId="1" fillId="0" borderId="23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3" fillId="2" borderId="14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2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0" fontId="5" fillId="0" borderId="12" xfId="0" applyFont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2" fontId="9" fillId="3" borderId="5" xfId="0" applyNumberFormat="1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5" fillId="5" borderId="2" xfId="0" applyFont="1" applyFill="1" applyBorder="1" applyAlignment="1">
      <alignment horizontal="left" vertical="center"/>
    </xf>
    <xf numFmtId="0" fontId="11" fillId="0" borderId="16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5" borderId="3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left" vertical="center"/>
    </xf>
    <xf numFmtId="0" fontId="6" fillId="5" borderId="2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/>
    </xf>
    <xf numFmtId="0" fontId="12" fillId="5" borderId="2" xfId="0" applyFont="1" applyFill="1" applyBorder="1"/>
    <xf numFmtId="0" fontId="12" fillId="5" borderId="2" xfId="0" applyFont="1" applyFill="1" applyBorder="1" applyAlignment="1">
      <alignment vertical="top" wrapText="1"/>
    </xf>
    <xf numFmtId="0" fontId="12" fillId="0" borderId="15" xfId="0" applyFont="1" applyBorder="1" applyAlignment="1">
      <alignment vertical="center" wrapText="1"/>
    </xf>
    <xf numFmtId="0" fontId="12" fillId="0" borderId="16" xfId="0" applyFont="1" applyBorder="1" applyAlignment="1">
      <alignment horizontal="center" vertical="center" wrapText="1"/>
    </xf>
    <xf numFmtId="164" fontId="12" fillId="0" borderId="16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center" vertical="center" wrapText="1"/>
    </xf>
    <xf numFmtId="164" fontId="11" fillId="0" borderId="16" xfId="0" applyNumberFormat="1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/>
    <xf numFmtId="0" fontId="0" fillId="0" borderId="2" xfId="0" applyFill="1" applyBorder="1"/>
    <xf numFmtId="0" fontId="6" fillId="5" borderId="5" xfId="0" applyFont="1" applyFill="1" applyBorder="1" applyAlignment="1">
      <alignment horizontal="center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1" fillId="5" borderId="2" xfId="0" applyFont="1" applyFill="1" applyBorder="1"/>
    <xf numFmtId="0" fontId="0" fillId="5" borderId="2" xfId="0" applyFill="1" applyBorder="1"/>
    <xf numFmtId="0" fontId="11" fillId="0" borderId="15" xfId="0" applyFont="1" applyFill="1" applyBorder="1" applyAlignment="1">
      <alignment vertical="center" wrapText="1"/>
    </xf>
    <xf numFmtId="2" fontId="5" fillId="0" borderId="2" xfId="0" applyNumberFormat="1" applyFont="1" applyFill="1" applyBorder="1" applyAlignment="1">
      <alignment horizontal="left" vertical="center" wrapText="1"/>
    </xf>
    <xf numFmtId="2" fontId="5" fillId="0" borderId="2" xfId="0" applyNumberFormat="1" applyFont="1" applyFill="1" applyBorder="1" applyAlignment="1">
      <alignment horizontal="left" vertical="center"/>
    </xf>
    <xf numFmtId="0" fontId="9" fillId="5" borderId="5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vertical="top" wrapText="1"/>
    </xf>
    <xf numFmtId="0" fontId="11" fillId="5" borderId="16" xfId="0" applyFont="1" applyFill="1" applyBorder="1" applyAlignment="1">
      <alignment horizontal="center" vertical="top" wrapText="1"/>
    </xf>
    <xf numFmtId="2" fontId="9" fillId="5" borderId="5" xfId="0" applyNumberFormat="1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 wrapText="1"/>
    </xf>
    <xf numFmtId="0" fontId="2" fillId="5" borderId="16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2" fontId="9" fillId="5" borderId="12" xfId="0" applyNumberFormat="1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/>
    </xf>
    <xf numFmtId="0" fontId="8" fillId="5" borderId="7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top" wrapText="1"/>
    </xf>
    <xf numFmtId="0" fontId="12" fillId="5" borderId="15" xfId="0" applyFont="1" applyFill="1" applyBorder="1" applyAlignment="1">
      <alignment vertical="center" wrapText="1"/>
    </xf>
    <xf numFmtId="0" fontId="12" fillId="5" borderId="16" xfId="0" applyFont="1" applyFill="1" applyBorder="1" applyAlignment="1">
      <alignment horizontal="center" vertical="center" wrapText="1"/>
    </xf>
    <xf numFmtId="164" fontId="12" fillId="5" borderId="16" xfId="0" applyNumberFormat="1" applyFont="1" applyFill="1" applyBorder="1" applyAlignment="1">
      <alignment horizontal="center" vertical="center" wrapText="1"/>
    </xf>
    <xf numFmtId="0" fontId="11" fillId="5" borderId="15" xfId="0" applyFont="1" applyFill="1" applyBorder="1" applyAlignment="1">
      <alignment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Continuous" vertical="center"/>
    </xf>
    <xf numFmtId="0" fontId="11" fillId="5" borderId="16" xfId="0" applyFont="1" applyFill="1" applyBorder="1" applyAlignment="1">
      <alignment horizontal="center" vertical="center" wrapText="1"/>
    </xf>
    <xf numFmtId="164" fontId="11" fillId="5" borderId="16" xfId="0" applyNumberFormat="1" applyFont="1" applyFill="1" applyBorder="1" applyAlignment="1">
      <alignment horizontal="center" vertical="center" wrapText="1"/>
    </xf>
    <xf numFmtId="164" fontId="12" fillId="5" borderId="14" xfId="0" applyNumberFormat="1" applyFont="1" applyFill="1" applyBorder="1" applyAlignment="1">
      <alignment horizontal="center" vertical="center" wrapText="1"/>
    </xf>
    <xf numFmtId="0" fontId="12" fillId="5" borderId="16" xfId="0" applyFont="1" applyFill="1" applyBorder="1" applyAlignment="1">
      <alignment horizontal="center" vertical="top" wrapText="1"/>
    </xf>
    <xf numFmtId="0" fontId="6" fillId="5" borderId="7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vertical="center"/>
    </xf>
    <xf numFmtId="0" fontId="3" fillId="5" borderId="13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164" fontId="0" fillId="5" borderId="2" xfId="0" applyNumberForma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2" xfId="0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workbookViewId="0">
      <selection activeCell="B7" sqref="B7:G7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63" t="s">
        <v>8</v>
      </c>
      <c r="C2" s="164"/>
      <c r="D2" s="164"/>
      <c r="E2" s="164"/>
      <c r="F2" s="164"/>
      <c r="G2" s="164"/>
      <c r="H2" s="165"/>
    </row>
    <row r="3" spans="1:8" x14ac:dyDescent="0.25">
      <c r="A3" s="1"/>
      <c r="B3" s="163" t="s">
        <v>9</v>
      </c>
      <c r="C3" s="164"/>
      <c r="D3" s="164"/>
      <c r="E3" s="164"/>
      <c r="F3" s="164"/>
      <c r="G3" s="164"/>
      <c r="H3" s="165"/>
    </row>
    <row r="4" spans="1:8" ht="16.5" customHeight="1" thickBot="1" x14ac:dyDescent="0.3">
      <c r="A4" s="1"/>
      <c r="B4" s="92" t="s">
        <v>94</v>
      </c>
      <c r="C4" s="118">
        <v>50</v>
      </c>
      <c r="D4" s="119">
        <v>4.95</v>
      </c>
      <c r="E4" s="120">
        <v>8.9499999999999993</v>
      </c>
      <c r="F4" s="120">
        <v>0.8</v>
      </c>
      <c r="G4" s="120">
        <v>103.5</v>
      </c>
    </row>
    <row r="5" spans="1:8" ht="17.25" customHeight="1" thickBot="1" x14ac:dyDescent="0.3">
      <c r="A5" s="1"/>
      <c r="B5" s="92" t="s">
        <v>67</v>
      </c>
      <c r="C5" s="118">
        <v>150</v>
      </c>
      <c r="D5" s="120">
        <v>5.0999999999999996</v>
      </c>
      <c r="E5" s="120">
        <v>4.3499999999999996</v>
      </c>
      <c r="F5" s="120">
        <v>30.3</v>
      </c>
      <c r="G5" s="120">
        <v>180</v>
      </c>
    </row>
    <row r="6" spans="1:8" ht="16.5" customHeight="1" thickBot="1" x14ac:dyDescent="0.3">
      <c r="A6" s="1"/>
      <c r="B6" s="92" t="s">
        <v>70</v>
      </c>
      <c r="C6" s="121">
        <v>200</v>
      </c>
      <c r="D6" s="120">
        <v>1.4</v>
      </c>
      <c r="E6" s="120">
        <v>1</v>
      </c>
      <c r="F6" s="119">
        <v>15</v>
      </c>
      <c r="G6" s="119">
        <v>78</v>
      </c>
    </row>
    <row r="7" spans="1:8" ht="16.5" thickBot="1" x14ac:dyDescent="0.3">
      <c r="A7" s="1"/>
      <c r="B7" s="100" t="s">
        <v>83</v>
      </c>
      <c r="C7" s="140">
        <v>45</v>
      </c>
      <c r="D7" s="156">
        <v>5.8</v>
      </c>
      <c r="E7" s="156">
        <v>7.5</v>
      </c>
      <c r="F7" s="156">
        <v>7.2</v>
      </c>
      <c r="G7" s="156">
        <v>119.7</v>
      </c>
    </row>
    <row r="8" spans="1:8" x14ac:dyDescent="0.25">
      <c r="A8" s="1"/>
      <c r="B8" s="124" t="s">
        <v>10</v>
      </c>
      <c r="C8" s="125"/>
      <c r="D8" s="160">
        <f>SUM(D4:D7)</f>
        <v>17.25</v>
      </c>
      <c r="E8" s="160">
        <f>SUM(E4:E7)</f>
        <v>21.799999999999997</v>
      </c>
      <c r="F8" s="160">
        <f>SUM(F4:F7)</f>
        <v>53.300000000000004</v>
      </c>
      <c r="G8" s="160">
        <f>SUM(G4:G7)</f>
        <v>481.2</v>
      </c>
    </row>
    <row r="9" spans="1:8" x14ac:dyDescent="0.25">
      <c r="A9" s="1"/>
      <c r="B9" s="116" t="s">
        <v>11</v>
      </c>
      <c r="C9" s="117"/>
      <c r="D9" s="117">
        <v>1</v>
      </c>
      <c r="E9" s="117">
        <f>E8/D8</f>
        <v>1.2637681159420289</v>
      </c>
      <c r="F9" s="117">
        <f>F8/D8</f>
        <v>3.0898550724637683</v>
      </c>
      <c r="G9" s="117"/>
    </row>
    <row r="10" spans="1:8" x14ac:dyDescent="0.25">
      <c r="A10" s="1"/>
      <c r="B10" s="174" t="s">
        <v>62</v>
      </c>
      <c r="C10" s="175"/>
      <c r="D10" s="175"/>
      <c r="E10" s="175"/>
      <c r="F10" s="176"/>
      <c r="G10" s="117">
        <f>G8*65/G32</f>
        <v>20.708421610169495</v>
      </c>
    </row>
    <row r="11" spans="1:8" x14ac:dyDescent="0.25">
      <c r="A11" s="1"/>
      <c r="B11" s="174" t="s">
        <v>63</v>
      </c>
      <c r="C11" s="175"/>
      <c r="D11" s="175"/>
      <c r="E11" s="175"/>
      <c r="F11" s="176"/>
      <c r="G11" s="117">
        <f>G8*75/G32</f>
        <v>23.894332627118647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7.25" customHeight="1" thickBot="1" x14ac:dyDescent="0.3">
      <c r="A13" s="1"/>
      <c r="B13" s="113" t="s">
        <v>95</v>
      </c>
      <c r="C13" s="49">
        <v>50</v>
      </c>
      <c r="D13" s="13">
        <v>0.55000000000000004</v>
      </c>
      <c r="E13" s="13">
        <v>0.1</v>
      </c>
      <c r="F13" s="13">
        <v>1.9</v>
      </c>
      <c r="G13" s="13">
        <v>11.5</v>
      </c>
    </row>
    <row r="14" spans="1:8" ht="16.5" thickBot="1" x14ac:dyDescent="0.3">
      <c r="A14" s="1"/>
      <c r="B14" s="114" t="s">
        <v>96</v>
      </c>
      <c r="C14" s="49" t="s">
        <v>60</v>
      </c>
      <c r="D14" s="13">
        <v>2</v>
      </c>
      <c r="E14" s="13">
        <v>4.75</v>
      </c>
      <c r="F14" s="13">
        <v>9</v>
      </c>
      <c r="G14" s="13">
        <v>90</v>
      </c>
    </row>
    <row r="15" spans="1:8" ht="16.5" thickBot="1" x14ac:dyDescent="0.3">
      <c r="A15" s="1"/>
      <c r="B15" s="113" t="s">
        <v>97</v>
      </c>
      <c r="C15" s="52">
        <v>25</v>
      </c>
      <c r="D15" s="13">
        <v>28.4</v>
      </c>
      <c r="E15" s="24">
        <v>4.4000000000000004</v>
      </c>
      <c r="F15" s="13">
        <v>0.7</v>
      </c>
      <c r="G15" s="13">
        <v>156</v>
      </c>
    </row>
    <row r="16" spans="1:8" ht="16.5" thickBot="1" x14ac:dyDescent="0.3">
      <c r="A16" s="1"/>
      <c r="B16" s="113" t="s">
        <v>98</v>
      </c>
      <c r="C16" s="49" t="s">
        <v>58</v>
      </c>
      <c r="D16" s="13">
        <v>18.87</v>
      </c>
      <c r="E16" s="13">
        <v>6.8</v>
      </c>
      <c r="F16" s="13">
        <v>29.07</v>
      </c>
      <c r="G16" s="13">
        <v>251.6</v>
      </c>
    </row>
    <row r="17" spans="1:7" ht="16.5" thickBot="1" x14ac:dyDescent="0.3">
      <c r="A17" s="1"/>
      <c r="B17" s="113" t="s">
        <v>133</v>
      </c>
      <c r="C17" s="53">
        <v>200</v>
      </c>
      <c r="D17" s="12">
        <v>0.2</v>
      </c>
      <c r="E17" s="12"/>
      <c r="F17" s="12">
        <v>12.2</v>
      </c>
      <c r="G17" s="12">
        <v>48.2</v>
      </c>
    </row>
    <row r="18" spans="1:7" ht="16.5" thickBot="1" x14ac:dyDescent="0.3">
      <c r="A18" s="1"/>
      <c r="B18" s="54" t="s">
        <v>59</v>
      </c>
      <c r="C18" s="50">
        <v>30</v>
      </c>
      <c r="D18" s="10">
        <v>1.98</v>
      </c>
      <c r="E18" s="10">
        <v>0.36</v>
      </c>
      <c r="F18" s="10">
        <v>10.26</v>
      </c>
      <c r="G18" s="10">
        <v>54.3</v>
      </c>
    </row>
    <row r="19" spans="1:7" ht="16.5" thickBot="1" x14ac:dyDescent="0.3">
      <c r="A19" s="1"/>
      <c r="B19" s="55" t="s">
        <v>68</v>
      </c>
      <c r="C19" s="49">
        <v>30</v>
      </c>
      <c r="D19" s="13">
        <v>2.2799999999999998</v>
      </c>
      <c r="E19" s="13">
        <v>0.27</v>
      </c>
      <c r="F19" s="13">
        <v>14.01</v>
      </c>
      <c r="G19" s="13">
        <v>69.3</v>
      </c>
    </row>
    <row r="20" spans="1:7" x14ac:dyDescent="0.25">
      <c r="A20" s="1"/>
      <c r="B20" s="3" t="s">
        <v>10</v>
      </c>
      <c r="C20" s="1"/>
      <c r="D20" s="1">
        <f>SUM(D13:D19)</f>
        <v>54.28</v>
      </c>
      <c r="E20" s="1">
        <f>SUM(E13:E19)</f>
        <v>16.68</v>
      </c>
      <c r="F20" s="1">
        <f>SUM(F13:F19)</f>
        <v>77.14</v>
      </c>
      <c r="G20" s="1">
        <f>SUM(G13:G19)</f>
        <v>680.9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0.30729550478997786</v>
      </c>
      <c r="F21" s="1">
        <f>F20/D20</f>
        <v>1.4211495946941783</v>
      </c>
      <c r="G21" s="1"/>
    </row>
    <row r="22" spans="1:7" x14ac:dyDescent="0.25">
      <c r="A22" s="1"/>
      <c r="B22" s="163" t="s">
        <v>62</v>
      </c>
      <c r="C22" s="177"/>
      <c r="D22" s="177"/>
      <c r="E22" s="177"/>
      <c r="F22" s="178"/>
      <c r="G22" s="1">
        <f>G20*65/G32</f>
        <v>29.302502648305087</v>
      </c>
    </row>
    <row r="23" spans="1:7" x14ac:dyDescent="0.25">
      <c r="A23" s="1"/>
      <c r="B23" s="163" t="s">
        <v>63</v>
      </c>
      <c r="C23" s="177"/>
      <c r="D23" s="177"/>
      <c r="E23" s="177"/>
      <c r="F23" s="178"/>
      <c r="G23" s="1">
        <f>G20*75/G32</f>
        <v>33.810579978813564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6"/>
      <c r="B25" s="55" t="s">
        <v>69</v>
      </c>
      <c r="C25" s="52">
        <v>50</v>
      </c>
      <c r="D25" s="23">
        <v>2.8</v>
      </c>
      <c r="E25" s="23">
        <v>4.4000000000000004</v>
      </c>
      <c r="F25" s="23">
        <v>28.05</v>
      </c>
      <c r="G25" s="23">
        <v>156</v>
      </c>
    </row>
    <row r="26" spans="1:7" ht="15.75" x14ac:dyDescent="0.25">
      <c r="A26" s="16"/>
      <c r="B26" s="55" t="s">
        <v>87</v>
      </c>
      <c r="C26" s="56">
        <v>200</v>
      </c>
      <c r="D26" s="35">
        <v>4.2</v>
      </c>
      <c r="E26" s="36">
        <v>4</v>
      </c>
      <c r="F26" s="36">
        <v>18</v>
      </c>
      <c r="G26" s="35">
        <v>124.8</v>
      </c>
    </row>
    <row r="27" spans="1:7" ht="16.5" thickBot="1" x14ac:dyDescent="0.3">
      <c r="A27" s="16"/>
      <c r="B27" s="55" t="s">
        <v>147</v>
      </c>
      <c r="C27" s="56">
        <v>150</v>
      </c>
      <c r="D27" s="12">
        <v>0.6</v>
      </c>
      <c r="E27" s="12">
        <v>0.6</v>
      </c>
      <c r="F27" s="12">
        <v>14.7</v>
      </c>
      <c r="G27" s="12">
        <v>67.5</v>
      </c>
    </row>
    <row r="28" spans="1:7" x14ac:dyDescent="0.25">
      <c r="A28" s="1"/>
      <c r="B28" s="3" t="s">
        <v>10</v>
      </c>
      <c r="C28" s="1"/>
      <c r="D28" s="1">
        <f>SUM(D25:D27)</f>
        <v>7.6</v>
      </c>
      <c r="E28" s="1">
        <f>SUM(E25:E27)</f>
        <v>9</v>
      </c>
      <c r="F28" s="1">
        <f>SUM(F25:F27)</f>
        <v>60.75</v>
      </c>
      <c r="G28" s="1">
        <f>SUM(G25:G27)</f>
        <v>348.3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1.1842105263157896</v>
      </c>
      <c r="F29" s="1">
        <f>F28/D28</f>
        <v>7.9934210526315796</v>
      </c>
      <c r="G29" s="1"/>
    </row>
    <row r="30" spans="1:7" x14ac:dyDescent="0.25">
      <c r="A30" s="1"/>
      <c r="B30" s="163" t="s">
        <v>45</v>
      </c>
      <c r="C30" s="177"/>
      <c r="D30" s="177"/>
      <c r="E30" s="177"/>
      <c r="F30" s="178"/>
      <c r="G30" s="1">
        <f>G28*65/G32</f>
        <v>14.989075741525426</v>
      </c>
    </row>
    <row r="31" spans="1:7" x14ac:dyDescent="0.25">
      <c r="A31" s="1"/>
      <c r="B31" s="163" t="s">
        <v>46</v>
      </c>
      <c r="C31" s="177"/>
      <c r="D31" s="177"/>
      <c r="E31" s="177"/>
      <c r="F31" s="178"/>
      <c r="G31" s="1">
        <f>G28*75/G32</f>
        <v>17.295087394067799</v>
      </c>
    </row>
    <row r="32" spans="1:7" x14ac:dyDescent="0.25">
      <c r="A32" s="1"/>
      <c r="B32" s="3" t="s">
        <v>14</v>
      </c>
      <c r="C32" s="1"/>
      <c r="D32" s="1">
        <f>D8+D20+D28</f>
        <v>79.13</v>
      </c>
      <c r="E32" s="1">
        <f>E8+E20+E28</f>
        <v>47.48</v>
      </c>
      <c r="F32" s="1">
        <f>F8+F20+F28</f>
        <v>191.19</v>
      </c>
      <c r="G32" s="1">
        <f>G8+G20+G28</f>
        <v>1510.3999999999999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0.60002527486414758</v>
      </c>
      <c r="F34" s="1">
        <f>F32/D32</f>
        <v>2.4161506381903197</v>
      </c>
      <c r="G34" s="1"/>
    </row>
    <row r="35" spans="1:7" x14ac:dyDescent="0.25">
      <c r="A35" s="1"/>
      <c r="B35" s="166" t="s">
        <v>16</v>
      </c>
      <c r="C35" s="167"/>
      <c r="D35" s="167"/>
      <c r="E35" s="167"/>
      <c r="F35" s="168"/>
      <c r="G35" s="172">
        <f>G32*100/2100</f>
        <v>71.923809523809524</v>
      </c>
    </row>
    <row r="36" spans="1:7" x14ac:dyDescent="0.25">
      <c r="A36" s="1"/>
      <c r="B36" s="169"/>
      <c r="C36" s="170"/>
      <c r="D36" s="170"/>
      <c r="E36" s="170"/>
      <c r="F36" s="171"/>
      <c r="G36" s="173"/>
    </row>
    <row r="37" spans="1:7" x14ac:dyDescent="0.25">
      <c r="A37" s="1"/>
      <c r="B37" s="166" t="s">
        <v>15</v>
      </c>
      <c r="C37" s="167"/>
      <c r="D37" s="167"/>
      <c r="E37" s="167"/>
      <c r="F37" s="168"/>
      <c r="G37" s="172">
        <f>G32*100/2300</f>
        <v>65.669565217391309</v>
      </c>
    </row>
    <row r="38" spans="1:7" x14ac:dyDescent="0.25">
      <c r="A38" s="1"/>
      <c r="B38" s="169"/>
      <c r="C38" s="170"/>
      <c r="D38" s="170"/>
      <c r="E38" s="170"/>
      <c r="F38" s="171"/>
      <c r="G38" s="173"/>
    </row>
    <row r="39" spans="1:7" x14ac:dyDescent="0.25">
      <c r="A39" s="1"/>
      <c r="B39" s="3" t="s">
        <v>47</v>
      </c>
      <c r="C39" s="3"/>
      <c r="D39" s="3"/>
      <c r="E39" s="3"/>
      <c r="F39" s="3"/>
      <c r="G39" s="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49</v>
      </c>
      <c r="C42" s="1"/>
      <c r="D42" s="1">
        <f>D32*D41</f>
        <v>316.52</v>
      </c>
      <c r="E42" s="1">
        <f>E32*E41</f>
        <v>427.32</v>
      </c>
      <c r="F42" s="1">
        <f>F32*F41</f>
        <v>764.76</v>
      </c>
      <c r="G42" s="1"/>
    </row>
    <row r="43" spans="1:7" x14ac:dyDescent="0.25">
      <c r="A43" s="1"/>
      <c r="B43" s="3" t="s">
        <v>50</v>
      </c>
      <c r="C43" s="1"/>
      <c r="D43" s="1">
        <f>D42+E42+F42</f>
        <v>1508.6</v>
      </c>
      <c r="E43" s="1"/>
      <c r="F43" s="1"/>
      <c r="G43" s="1"/>
    </row>
    <row r="44" spans="1:7" ht="30" x14ac:dyDescent="0.25">
      <c r="B44" s="4" t="s">
        <v>51</v>
      </c>
      <c r="C44" s="1"/>
      <c r="D44" s="1">
        <f>D42*100/D43</f>
        <v>20.981042025719212</v>
      </c>
      <c r="E44" s="1">
        <f>E42*100/D43</f>
        <v>28.325599893941405</v>
      </c>
      <c r="F44" s="1">
        <f>F42*100/D43</f>
        <v>50.693358080339394</v>
      </c>
      <c r="G44" s="1"/>
    </row>
    <row r="45" spans="1:7" ht="30" x14ac:dyDescent="0.25">
      <c r="B45" s="4" t="s">
        <v>52</v>
      </c>
      <c r="C45" s="1"/>
      <c r="D45" s="3" t="s">
        <v>53</v>
      </c>
      <c r="E45" s="3" t="s">
        <v>54</v>
      </c>
      <c r="F45" s="3" t="s">
        <v>55</v>
      </c>
      <c r="G45" s="1"/>
    </row>
  </sheetData>
  <mergeCells count="12">
    <mergeCell ref="B2:H2"/>
    <mergeCell ref="B3:H3"/>
    <mergeCell ref="B35:F36"/>
    <mergeCell ref="G35:G36"/>
    <mergeCell ref="B37:F38"/>
    <mergeCell ref="G37:G38"/>
    <mergeCell ref="B10:F10"/>
    <mergeCell ref="B11:F11"/>
    <mergeCell ref="B22:F22"/>
    <mergeCell ref="B23:F23"/>
    <mergeCell ref="B30:F30"/>
    <mergeCell ref="B31:F31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tabSelected="1" workbookViewId="0">
      <selection activeCell="B7" sqref="B7:G7"/>
    </sheetView>
  </sheetViews>
  <sheetFormatPr defaultRowHeight="15" x14ac:dyDescent="0.25"/>
  <cols>
    <col min="1" max="1" width="4.7109375" customWidth="1"/>
    <col min="2" max="2" width="39.85546875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63" t="s">
        <v>25</v>
      </c>
      <c r="C2" s="177"/>
      <c r="D2" s="177"/>
      <c r="E2" s="177"/>
      <c r="F2" s="177"/>
      <c r="G2" s="177"/>
      <c r="H2" s="178"/>
    </row>
    <row r="3" spans="1:8" x14ac:dyDescent="0.25">
      <c r="A3" s="1"/>
      <c r="B3" s="163" t="s">
        <v>9</v>
      </c>
      <c r="C3" s="177"/>
      <c r="D3" s="177"/>
      <c r="E3" s="177"/>
      <c r="F3" s="177"/>
      <c r="G3" s="177"/>
      <c r="H3" s="178"/>
    </row>
    <row r="4" spans="1:8" ht="18.75" customHeight="1" thickBot="1" x14ac:dyDescent="0.3">
      <c r="A4" s="1"/>
      <c r="B4" s="98" t="s">
        <v>153</v>
      </c>
      <c r="C4" s="121">
        <v>30</v>
      </c>
      <c r="D4" s="120">
        <v>1.4</v>
      </c>
      <c r="E4" s="120">
        <v>0</v>
      </c>
      <c r="F4" s="120">
        <v>0.65</v>
      </c>
      <c r="G4" s="120">
        <v>8</v>
      </c>
    </row>
    <row r="5" spans="1:8" ht="18.75" customHeight="1" thickBot="1" x14ac:dyDescent="0.3">
      <c r="A5" s="1"/>
      <c r="B5" s="93" t="s">
        <v>128</v>
      </c>
      <c r="C5" s="121">
        <v>100</v>
      </c>
      <c r="D5" s="120">
        <v>11.1</v>
      </c>
      <c r="E5" s="120">
        <v>14.9</v>
      </c>
      <c r="F5" s="120">
        <v>5.6</v>
      </c>
      <c r="G5" s="120">
        <v>200</v>
      </c>
    </row>
    <row r="6" spans="1:8" ht="16.5" thickBot="1" x14ac:dyDescent="0.3">
      <c r="A6" s="1"/>
      <c r="B6" s="100" t="s">
        <v>137</v>
      </c>
      <c r="C6" s="140">
        <v>200</v>
      </c>
      <c r="D6" s="120">
        <v>0.2</v>
      </c>
      <c r="E6" s="120">
        <v>0.06</v>
      </c>
      <c r="F6" s="120">
        <v>13</v>
      </c>
      <c r="G6" s="120">
        <v>53.4</v>
      </c>
    </row>
    <row r="7" spans="1:8" ht="16.5" thickBot="1" x14ac:dyDescent="0.3">
      <c r="A7" s="26"/>
      <c r="B7" s="93" t="s">
        <v>72</v>
      </c>
      <c r="C7" s="122">
        <v>40</v>
      </c>
      <c r="D7" s="123">
        <v>5.72</v>
      </c>
      <c r="E7" s="123">
        <v>7.92</v>
      </c>
      <c r="F7" s="123">
        <v>9.7200000000000006</v>
      </c>
      <c r="G7" s="123">
        <v>132.80000000000001</v>
      </c>
    </row>
    <row r="8" spans="1:8" ht="16.5" thickBot="1" x14ac:dyDescent="0.3">
      <c r="A8" s="26"/>
      <c r="B8" s="100" t="s">
        <v>59</v>
      </c>
      <c r="C8" s="140">
        <v>30</v>
      </c>
      <c r="D8" s="123">
        <v>1.98</v>
      </c>
      <c r="E8" s="123">
        <v>0.36</v>
      </c>
      <c r="F8" s="123">
        <v>10.26</v>
      </c>
      <c r="G8" s="123">
        <v>54.3</v>
      </c>
    </row>
    <row r="9" spans="1:8" x14ac:dyDescent="0.25">
      <c r="A9" s="1"/>
      <c r="B9" s="124" t="s">
        <v>10</v>
      </c>
      <c r="C9" s="125"/>
      <c r="D9" s="161">
        <f>SUM(D4:D8)</f>
        <v>20.399999999999999</v>
      </c>
      <c r="E9" s="161">
        <f>SUM(E4:E8)</f>
        <v>23.240000000000002</v>
      </c>
      <c r="F9" s="161">
        <f>SUM(F4:F8)</f>
        <v>39.229999999999997</v>
      </c>
      <c r="G9" s="161">
        <f>SUM(G4:G8)</f>
        <v>448.5</v>
      </c>
    </row>
    <row r="10" spans="1:8" x14ac:dyDescent="0.25">
      <c r="A10" s="1"/>
      <c r="B10" s="116" t="s">
        <v>11</v>
      </c>
      <c r="C10" s="117"/>
      <c r="D10" s="117">
        <v>1</v>
      </c>
      <c r="E10" s="117">
        <f>E9/D9</f>
        <v>1.13921568627451</v>
      </c>
      <c r="F10" s="117">
        <f>F9/D9</f>
        <v>1.9230392156862746</v>
      </c>
      <c r="G10" s="117"/>
    </row>
    <row r="11" spans="1:8" x14ac:dyDescent="0.25">
      <c r="A11" s="1"/>
      <c r="B11" s="174" t="s">
        <v>62</v>
      </c>
      <c r="C11" s="175"/>
      <c r="D11" s="175"/>
      <c r="E11" s="175"/>
      <c r="F11" s="176"/>
      <c r="G11" s="117">
        <f>G9*65/G33</f>
        <v>17.605229784407271</v>
      </c>
    </row>
    <row r="12" spans="1:8" x14ac:dyDescent="0.25">
      <c r="A12" s="1"/>
      <c r="B12" s="174" t="s">
        <v>63</v>
      </c>
      <c r="C12" s="175"/>
      <c r="D12" s="175"/>
      <c r="E12" s="175"/>
      <c r="F12" s="176"/>
      <c r="G12" s="117">
        <f>G9*75/G33</f>
        <v>20.313726674316083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115" t="s">
        <v>157</v>
      </c>
      <c r="C14" s="83">
        <v>50</v>
      </c>
      <c r="D14" s="13">
        <v>1.25</v>
      </c>
      <c r="E14" s="13">
        <v>5.85</v>
      </c>
      <c r="F14" s="13">
        <v>3.2</v>
      </c>
      <c r="G14" s="13">
        <v>70.5</v>
      </c>
    </row>
    <row r="15" spans="1:8" ht="32.25" thickBot="1" x14ac:dyDescent="0.3">
      <c r="A15" s="1"/>
      <c r="B15" s="115" t="s">
        <v>129</v>
      </c>
      <c r="C15" s="49" t="s">
        <v>71</v>
      </c>
      <c r="D15" s="13">
        <v>2</v>
      </c>
      <c r="E15" s="13">
        <v>5.75</v>
      </c>
      <c r="F15" s="13">
        <v>11.75</v>
      </c>
      <c r="G15" s="13">
        <v>107.5</v>
      </c>
    </row>
    <row r="16" spans="1:8" ht="18" customHeight="1" thickBot="1" x14ac:dyDescent="0.3">
      <c r="A16" s="1"/>
      <c r="B16" s="115" t="s">
        <v>130</v>
      </c>
      <c r="C16" s="59">
        <v>70</v>
      </c>
      <c r="D16" s="13">
        <v>9.1</v>
      </c>
      <c r="E16" s="13">
        <v>10.29</v>
      </c>
      <c r="F16" s="13">
        <v>2.59</v>
      </c>
      <c r="G16" s="13">
        <v>139.4</v>
      </c>
    </row>
    <row r="17" spans="1:7" ht="16.5" thickBot="1" x14ac:dyDescent="0.3">
      <c r="A17" s="1"/>
      <c r="B17" s="115" t="s">
        <v>77</v>
      </c>
      <c r="C17" s="56">
        <v>150</v>
      </c>
      <c r="D17" s="12">
        <v>3</v>
      </c>
      <c r="E17" s="12">
        <v>9.75</v>
      </c>
      <c r="F17" s="12">
        <v>23.7</v>
      </c>
      <c r="G17" s="12">
        <v>195.9</v>
      </c>
    </row>
    <row r="18" spans="1:7" ht="16.5" thickBot="1" x14ac:dyDescent="0.3">
      <c r="A18" s="1"/>
      <c r="B18" s="128" t="s">
        <v>145</v>
      </c>
      <c r="C18" s="61">
        <v>200</v>
      </c>
      <c r="D18" s="12">
        <v>0.2</v>
      </c>
      <c r="E18" s="12"/>
      <c r="F18" s="12">
        <v>14</v>
      </c>
      <c r="G18" s="12">
        <v>58</v>
      </c>
    </row>
    <row r="19" spans="1:7" ht="16.5" thickBot="1" x14ac:dyDescent="0.3">
      <c r="A19" s="1"/>
      <c r="B19" s="54" t="s">
        <v>59</v>
      </c>
      <c r="C19" s="73">
        <v>30</v>
      </c>
      <c r="D19" s="12">
        <v>1.98</v>
      </c>
      <c r="E19" s="12">
        <v>0.36</v>
      </c>
      <c r="F19" s="12">
        <v>10.26</v>
      </c>
      <c r="G19" s="12">
        <v>54.3</v>
      </c>
    </row>
    <row r="20" spans="1:7" ht="16.5" thickBot="1" x14ac:dyDescent="0.3">
      <c r="A20" s="1"/>
      <c r="B20" s="55" t="s">
        <v>76</v>
      </c>
      <c r="C20" s="74">
        <v>40</v>
      </c>
      <c r="D20" s="13">
        <v>1.28</v>
      </c>
      <c r="E20" s="13">
        <v>1.1200000000000001</v>
      </c>
      <c r="F20" s="13">
        <v>32.04</v>
      </c>
      <c r="G20" s="13">
        <v>145</v>
      </c>
    </row>
    <row r="21" spans="1:7" x14ac:dyDescent="0.25">
      <c r="A21" s="1"/>
      <c r="B21" s="3" t="s">
        <v>10</v>
      </c>
      <c r="C21" s="1"/>
      <c r="D21" s="1">
        <f>SUM(D14:D20)</f>
        <v>18.809999999999999</v>
      </c>
      <c r="E21" s="1">
        <f>SUM(E14:E20)</f>
        <v>33.119999999999997</v>
      </c>
      <c r="F21" s="1">
        <f>SUM(F14:F20)</f>
        <v>97.539999999999992</v>
      </c>
      <c r="G21" s="1">
        <f>SUM(G14:G20)</f>
        <v>770.59999999999991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1.7607655502392345</v>
      </c>
      <c r="F22" s="1">
        <f>F21/D21</f>
        <v>5.1855396065922381</v>
      </c>
      <c r="G22" s="1"/>
    </row>
    <row r="23" spans="1:7" x14ac:dyDescent="0.25">
      <c r="A23" s="1"/>
      <c r="B23" s="163" t="s">
        <v>62</v>
      </c>
      <c r="C23" s="177"/>
      <c r="D23" s="177"/>
      <c r="E23" s="177"/>
      <c r="F23" s="178"/>
      <c r="G23" s="1">
        <f>G21*65/G33</f>
        <v>30.248807295126515</v>
      </c>
    </row>
    <row r="24" spans="1:7" x14ac:dyDescent="0.25">
      <c r="A24" s="1"/>
      <c r="B24" s="163" t="s">
        <v>63</v>
      </c>
      <c r="C24" s="177"/>
      <c r="D24" s="177"/>
      <c r="E24" s="177"/>
      <c r="F24" s="178"/>
      <c r="G24" s="1">
        <f>G21*75/G33</f>
        <v>34.902469955915208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108" t="s">
        <v>107</v>
      </c>
      <c r="C26" s="49" t="s">
        <v>108</v>
      </c>
      <c r="D26" s="85">
        <v>6.1</v>
      </c>
      <c r="E26" s="84">
        <v>4.75</v>
      </c>
      <c r="F26" s="84">
        <v>27.52</v>
      </c>
      <c r="G26" s="84">
        <v>173.3</v>
      </c>
    </row>
    <row r="27" spans="1:7" ht="16.5" thickBot="1" x14ac:dyDescent="0.3">
      <c r="A27" s="1"/>
      <c r="B27" s="108" t="s">
        <v>79</v>
      </c>
      <c r="C27" s="53">
        <v>200</v>
      </c>
      <c r="D27" s="12">
        <v>3.6</v>
      </c>
      <c r="E27" s="12">
        <v>2.8</v>
      </c>
      <c r="F27" s="12">
        <v>17.600000000000001</v>
      </c>
      <c r="G27" s="22">
        <v>196</v>
      </c>
    </row>
    <row r="28" spans="1:7" ht="15.75" x14ac:dyDescent="0.25">
      <c r="A28" s="1"/>
      <c r="B28" s="55" t="s">
        <v>147</v>
      </c>
      <c r="C28" s="47">
        <v>150</v>
      </c>
      <c r="D28" s="25">
        <v>0.6</v>
      </c>
      <c r="E28" s="30">
        <v>0.6</v>
      </c>
      <c r="F28" s="25">
        <v>14.7</v>
      </c>
      <c r="G28" s="30">
        <v>67.5</v>
      </c>
    </row>
    <row r="29" spans="1:7" x14ac:dyDescent="0.25">
      <c r="A29" s="1"/>
      <c r="B29" s="3" t="s">
        <v>10</v>
      </c>
      <c r="C29" s="1"/>
      <c r="D29" s="1">
        <f>SUM(D26:D28)</f>
        <v>10.299999999999999</v>
      </c>
      <c r="E29" s="1">
        <f>SUM(E26:E28)</f>
        <v>8.15</v>
      </c>
      <c r="F29" s="1">
        <f>SUM(F26:F28)</f>
        <v>59.820000000000007</v>
      </c>
      <c r="G29" s="1">
        <f>SUM(G26:G28)</f>
        <v>436.8</v>
      </c>
    </row>
    <row r="30" spans="1:7" ht="15" customHeight="1" x14ac:dyDescent="0.25">
      <c r="A30" s="1"/>
      <c r="B30" s="3" t="s">
        <v>11</v>
      </c>
      <c r="C30" s="1"/>
      <c r="D30" s="1">
        <v>1</v>
      </c>
      <c r="E30" s="1">
        <f>E29/D29</f>
        <v>0.79126213592233019</v>
      </c>
      <c r="F30" s="1">
        <f>F29/D29</f>
        <v>5.8077669902912632</v>
      </c>
      <c r="G30" s="1"/>
    </row>
    <row r="31" spans="1:7" ht="15" customHeight="1" x14ac:dyDescent="0.25">
      <c r="A31" s="1"/>
      <c r="B31" s="163" t="s">
        <v>62</v>
      </c>
      <c r="C31" s="177"/>
      <c r="D31" s="177"/>
      <c r="E31" s="177"/>
      <c r="F31" s="178"/>
      <c r="G31" s="1">
        <f>G29*65/G33</f>
        <v>17.145962920466214</v>
      </c>
    </row>
    <row r="32" spans="1:7" ht="15" customHeight="1" x14ac:dyDescent="0.25">
      <c r="A32" s="1"/>
      <c r="B32" s="163" t="s">
        <v>63</v>
      </c>
      <c r="C32" s="177"/>
      <c r="D32" s="177"/>
      <c r="E32" s="177"/>
      <c r="F32" s="178"/>
      <c r="G32" s="1">
        <f>G29*75/G33</f>
        <v>19.783803369768709</v>
      </c>
    </row>
    <row r="33" spans="1:7" ht="15" customHeight="1" x14ac:dyDescent="0.25">
      <c r="A33" s="1"/>
      <c r="B33" s="3" t="s">
        <v>14</v>
      </c>
      <c r="C33" s="1"/>
      <c r="D33" s="1">
        <f>D9+D21+D29</f>
        <v>49.509999999999991</v>
      </c>
      <c r="E33" s="1">
        <f>E9+E21+E29</f>
        <v>64.510000000000005</v>
      </c>
      <c r="F33" s="1">
        <f>F9+F21+F29</f>
        <v>196.58999999999997</v>
      </c>
      <c r="G33" s="1">
        <f>G9+G21+G29</f>
        <v>1655.8999999999999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1.3029690971520909</v>
      </c>
      <c r="F35" s="1">
        <f>F33/D33</f>
        <v>3.9707129872752982</v>
      </c>
      <c r="G35" s="1"/>
    </row>
    <row r="36" spans="1:7" x14ac:dyDescent="0.25">
      <c r="A36" s="1"/>
      <c r="B36" s="166" t="s">
        <v>16</v>
      </c>
      <c r="C36" s="167"/>
      <c r="D36" s="167"/>
      <c r="E36" s="167"/>
      <c r="F36" s="168"/>
      <c r="G36" s="172">
        <f>G33*100/2100</f>
        <v>78.852380952380955</v>
      </c>
    </row>
    <row r="37" spans="1:7" x14ac:dyDescent="0.25">
      <c r="A37" s="1"/>
      <c r="B37" s="169"/>
      <c r="C37" s="170"/>
      <c r="D37" s="170"/>
      <c r="E37" s="170"/>
      <c r="F37" s="171"/>
      <c r="G37" s="173"/>
    </row>
    <row r="38" spans="1:7" x14ac:dyDescent="0.25">
      <c r="A38" s="1"/>
      <c r="B38" s="166" t="s">
        <v>15</v>
      </c>
      <c r="C38" s="167"/>
      <c r="D38" s="167"/>
      <c r="E38" s="167"/>
      <c r="F38" s="168"/>
      <c r="G38" s="172">
        <f>G33*100/2300</f>
        <v>71.995652173913044</v>
      </c>
    </row>
    <row r="39" spans="1:7" x14ac:dyDescent="0.25">
      <c r="A39" s="1"/>
      <c r="B39" s="169"/>
      <c r="C39" s="170"/>
      <c r="D39" s="170"/>
      <c r="E39" s="170"/>
      <c r="F39" s="171"/>
      <c r="G39" s="173"/>
    </row>
    <row r="40" spans="1:7" x14ac:dyDescent="0.25">
      <c r="A40" s="1"/>
      <c r="B40" s="3" t="s">
        <v>47</v>
      </c>
      <c r="C40" s="3"/>
      <c r="D40" s="3"/>
      <c r="E40" s="3"/>
      <c r="F40" s="3"/>
      <c r="G40" s="3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49</v>
      </c>
      <c r="C42" s="1"/>
      <c r="D42" s="1">
        <f>D33*D41</f>
        <v>198.03999999999996</v>
      </c>
      <c r="E42" s="1">
        <f>E33*E41</f>
        <v>580.59</v>
      </c>
      <c r="F42" s="1">
        <f>F33*F41</f>
        <v>786.3599999999999</v>
      </c>
      <c r="G42" s="1"/>
    </row>
    <row r="43" spans="1:7" x14ac:dyDescent="0.25">
      <c r="A43" s="1"/>
      <c r="B43" s="3" t="s">
        <v>50</v>
      </c>
      <c r="C43" s="1"/>
      <c r="D43" s="1">
        <f>D42+E42+F42</f>
        <v>1564.9899999999998</v>
      </c>
      <c r="E43" s="1"/>
      <c r="F43" s="1"/>
      <c r="G43" s="1"/>
    </row>
    <row r="44" spans="1:7" x14ac:dyDescent="0.25">
      <c r="A44" s="1"/>
      <c r="B44" s="4" t="s">
        <v>51</v>
      </c>
      <c r="C44" s="1"/>
      <c r="D44" s="1">
        <f>D42*100/D43</f>
        <v>12.654393957788868</v>
      </c>
      <c r="E44" s="1">
        <f>E42*100/D43</f>
        <v>37.098639607920823</v>
      </c>
      <c r="F44" s="1">
        <f>F42*100/D43</f>
        <v>50.246966434290314</v>
      </c>
      <c r="G44" s="1"/>
    </row>
    <row r="45" spans="1:7" ht="30" x14ac:dyDescent="0.25">
      <c r="A45" s="1"/>
      <c r="B45" s="4" t="s">
        <v>52</v>
      </c>
      <c r="C45" s="1"/>
      <c r="D45" s="3" t="s">
        <v>53</v>
      </c>
      <c r="E45" s="3" t="s">
        <v>54</v>
      </c>
      <c r="F45" s="3" t="s">
        <v>55</v>
      </c>
      <c r="G45" s="1"/>
    </row>
    <row r="46" spans="1:7" x14ac:dyDescent="0.25">
      <c r="B46" s="39" t="s">
        <v>88</v>
      </c>
      <c r="D46" t="s">
        <v>89</v>
      </c>
    </row>
    <row r="48" spans="1:7" ht="15" customHeight="1" x14ac:dyDescent="0.25"/>
    <row r="50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38"/>
  <sheetViews>
    <sheetView topLeftCell="B1" workbookViewId="0">
      <selection activeCell="G13" sqref="G13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79" t="s">
        <v>26</v>
      </c>
      <c r="B1" s="180"/>
      <c r="C1" s="180"/>
      <c r="D1" s="180"/>
      <c r="E1" s="180"/>
      <c r="F1" s="180"/>
      <c r="G1" s="180"/>
      <c r="H1" s="181"/>
    </row>
    <row r="2" spans="1:8" x14ac:dyDescent="0.25">
      <c r="A2" s="182"/>
      <c r="B2" s="183"/>
      <c r="C2" s="183"/>
      <c r="D2" s="183"/>
      <c r="E2" s="183"/>
      <c r="F2" s="183"/>
      <c r="G2" s="183"/>
      <c r="H2" s="184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27</v>
      </c>
      <c r="C4" s="1"/>
      <c r="D4" s="1">
        <v>79.05</v>
      </c>
      <c r="E4" s="1">
        <v>47.9</v>
      </c>
      <c r="F4" s="1">
        <v>193.71</v>
      </c>
      <c r="G4" s="43">
        <v>1523.5</v>
      </c>
      <c r="H4" s="1"/>
    </row>
    <row r="5" spans="1:8" x14ac:dyDescent="0.25">
      <c r="A5" s="1"/>
      <c r="B5" s="3" t="s">
        <v>28</v>
      </c>
      <c r="C5" s="1"/>
      <c r="D5" s="1">
        <v>70.069999999999993</v>
      </c>
      <c r="E5" s="1">
        <v>48.61</v>
      </c>
      <c r="F5" s="1">
        <v>191.28</v>
      </c>
      <c r="G5" s="1">
        <v>1557.46</v>
      </c>
      <c r="H5" s="1"/>
    </row>
    <row r="6" spans="1:8" x14ac:dyDescent="0.25">
      <c r="A6" s="1"/>
      <c r="B6" s="3" t="s">
        <v>29</v>
      </c>
      <c r="C6" s="1"/>
      <c r="D6" s="1">
        <v>59.62</v>
      </c>
      <c r="E6" s="1">
        <v>54.3</v>
      </c>
      <c r="F6" s="1">
        <v>227.31</v>
      </c>
      <c r="G6" s="43">
        <v>1649.8</v>
      </c>
      <c r="H6" s="1"/>
    </row>
    <row r="7" spans="1:8" x14ac:dyDescent="0.25">
      <c r="A7" s="1"/>
      <c r="B7" s="3" t="s">
        <v>30</v>
      </c>
      <c r="C7" s="1"/>
      <c r="D7" s="1">
        <v>53.56</v>
      </c>
      <c r="E7" s="1">
        <v>53.64</v>
      </c>
      <c r="F7" s="1">
        <v>205.72</v>
      </c>
      <c r="G7" s="43">
        <v>1392.22</v>
      </c>
      <c r="H7" s="1"/>
    </row>
    <row r="8" spans="1:8" x14ac:dyDescent="0.25">
      <c r="A8" s="1"/>
      <c r="B8" s="3" t="s">
        <v>31</v>
      </c>
      <c r="C8" s="1"/>
      <c r="D8" s="1">
        <v>42.91</v>
      </c>
      <c r="E8" s="1">
        <v>62.78</v>
      </c>
      <c r="F8" s="1">
        <v>196.14</v>
      </c>
      <c r="G8" s="1">
        <v>1537.76</v>
      </c>
      <c r="H8" s="1"/>
    </row>
    <row r="9" spans="1:8" x14ac:dyDescent="0.25">
      <c r="A9" s="1"/>
      <c r="B9" s="3" t="s">
        <v>32</v>
      </c>
      <c r="C9" s="1"/>
      <c r="D9" s="1">
        <v>63.52</v>
      </c>
      <c r="E9" s="1">
        <v>88.79</v>
      </c>
      <c r="F9" s="1">
        <v>248.39</v>
      </c>
      <c r="G9" s="1">
        <v>1878.7</v>
      </c>
      <c r="H9" s="1"/>
    </row>
    <row r="10" spans="1:8" x14ac:dyDescent="0.25">
      <c r="A10" s="1"/>
      <c r="B10" s="3" t="s">
        <v>33</v>
      </c>
      <c r="C10" s="1"/>
      <c r="D10" s="1">
        <v>66.010000000000005</v>
      </c>
      <c r="E10" s="1">
        <v>64.2</v>
      </c>
      <c r="F10" s="1">
        <v>173.53</v>
      </c>
      <c r="G10" s="1">
        <v>1724.41</v>
      </c>
      <c r="H10" s="1"/>
    </row>
    <row r="11" spans="1:8" x14ac:dyDescent="0.25">
      <c r="A11" s="1"/>
      <c r="B11" s="3" t="s">
        <v>34</v>
      </c>
      <c r="C11" s="1"/>
      <c r="D11" s="1">
        <v>56.6</v>
      </c>
      <c r="E11" s="1">
        <v>65.48</v>
      </c>
      <c r="F11" s="1">
        <v>173.22</v>
      </c>
      <c r="G11" s="1">
        <v>1507.9</v>
      </c>
      <c r="H11" s="1"/>
    </row>
    <row r="12" spans="1:8" x14ac:dyDescent="0.25">
      <c r="A12" s="1"/>
      <c r="B12" s="3" t="s">
        <v>35</v>
      </c>
      <c r="C12" s="1"/>
      <c r="D12" s="1">
        <v>86.85</v>
      </c>
      <c r="E12" s="1">
        <v>59.91</v>
      </c>
      <c r="F12" s="1">
        <v>199.1</v>
      </c>
      <c r="G12" s="1">
        <v>1540.01</v>
      </c>
      <c r="H12" s="1"/>
    </row>
    <row r="13" spans="1:8" x14ac:dyDescent="0.25">
      <c r="A13" s="1"/>
      <c r="B13" s="3" t="s">
        <v>36</v>
      </c>
      <c r="C13" s="1"/>
      <c r="D13" s="1">
        <v>47.84</v>
      </c>
      <c r="E13" s="1">
        <v>58.39</v>
      </c>
      <c r="F13" s="1">
        <v>193.07</v>
      </c>
      <c r="G13" s="43">
        <v>1581.3</v>
      </c>
      <c r="H13" s="1"/>
    </row>
    <row r="14" spans="1:8" x14ac:dyDescent="0.25">
      <c r="A14" s="1"/>
      <c r="B14" s="3" t="s">
        <v>37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38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39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40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44</v>
      </c>
      <c r="C19" s="1"/>
      <c r="D19" s="1">
        <f>SUM(D4:D17)</f>
        <v>626.03000000000009</v>
      </c>
      <c r="E19" s="1">
        <f>SUM(E4:E17)</f>
        <v>604</v>
      </c>
      <c r="F19" s="1">
        <f>SUM(F4:F17)</f>
        <v>2001.4699999999998</v>
      </c>
      <c r="G19" s="1">
        <f>SUM(G4:G17)</f>
        <v>15893.06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41</v>
      </c>
      <c r="C21" s="1"/>
      <c r="D21" s="172">
        <f>D19/D24</f>
        <v>62.603000000000009</v>
      </c>
      <c r="E21" s="172">
        <f t="shared" ref="E21:G21" si="0">E19/E24</f>
        <v>60.4</v>
      </c>
      <c r="F21" s="172">
        <f t="shared" si="0"/>
        <v>200.14699999999999</v>
      </c>
      <c r="G21" s="172">
        <f t="shared" si="0"/>
        <v>1589.306</v>
      </c>
      <c r="H21" s="1"/>
    </row>
    <row r="22" spans="1:8" x14ac:dyDescent="0.25">
      <c r="A22" s="1"/>
      <c r="B22" s="1"/>
      <c r="C22" s="1"/>
      <c r="D22" s="173"/>
      <c r="E22" s="173"/>
      <c r="F22" s="173"/>
      <c r="G22" s="17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56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0.96480999313131943</v>
      </c>
      <c r="F26" s="1">
        <f>F21/D21</f>
        <v>3.1970832068750692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47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48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49</v>
      </c>
      <c r="C32" s="1"/>
      <c r="D32" s="1">
        <f>D19*D30</f>
        <v>2504.1200000000003</v>
      </c>
      <c r="E32" s="1">
        <f t="shared" ref="E32:F32" si="1">E19*E30</f>
        <v>5436</v>
      </c>
      <c r="F32" s="1">
        <f t="shared" si="1"/>
        <v>8005.8799999999992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50</v>
      </c>
      <c r="C34" s="1"/>
      <c r="D34" s="1">
        <f>D32+E32+F32</f>
        <v>15946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51</v>
      </c>
      <c r="C36" s="1"/>
      <c r="D36" s="1">
        <f>D32*100/D34</f>
        <v>15.703750156779131</v>
      </c>
      <c r="E36" s="1">
        <f>E32*100/D34</f>
        <v>34.090053932020567</v>
      </c>
      <c r="F36" s="1">
        <f>F32*100/D34</f>
        <v>50.206195911200297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52</v>
      </c>
      <c r="C38" s="1"/>
      <c r="D38" s="3" t="s">
        <v>53</v>
      </c>
      <c r="E38" s="3" t="s">
        <v>54</v>
      </c>
      <c r="F38" s="3" t="s">
        <v>55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5"/>
  <sheetViews>
    <sheetView workbookViewId="0">
      <selection activeCell="F14" sqref="F14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79" t="s">
        <v>42</v>
      </c>
      <c r="B1" s="180"/>
      <c r="C1" s="180"/>
      <c r="D1" s="180"/>
      <c r="E1" s="180"/>
      <c r="F1" s="180"/>
      <c r="G1" s="180"/>
      <c r="H1" s="181"/>
    </row>
    <row r="2" spans="1:8" x14ac:dyDescent="0.25">
      <c r="A2" s="182"/>
      <c r="B2" s="183"/>
      <c r="C2" s="183"/>
      <c r="D2" s="183"/>
      <c r="E2" s="183"/>
      <c r="F2" s="183"/>
      <c r="G2" s="183"/>
      <c r="H2" s="184"/>
    </row>
    <row r="3" spans="1:8" ht="30" x14ac:dyDescent="0.25">
      <c r="A3" s="1"/>
      <c r="B3" s="163"/>
      <c r="C3" s="165"/>
      <c r="D3" s="3" t="s">
        <v>43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27</v>
      </c>
      <c r="C4" s="1"/>
      <c r="D4" s="1">
        <v>21.08</v>
      </c>
      <c r="E4" s="1">
        <v>29.05</v>
      </c>
      <c r="F4" s="1">
        <v>14.86</v>
      </c>
      <c r="G4" s="1"/>
      <c r="H4" s="1"/>
    </row>
    <row r="5" spans="1:8" x14ac:dyDescent="0.25">
      <c r="A5" s="1"/>
      <c r="B5" s="3" t="s">
        <v>28</v>
      </c>
      <c r="C5" s="1"/>
      <c r="D5" s="1">
        <v>21.9</v>
      </c>
      <c r="E5" s="1">
        <v>27.76</v>
      </c>
      <c r="F5" s="1">
        <v>15.32</v>
      </c>
      <c r="G5" s="1"/>
      <c r="H5" s="1"/>
    </row>
    <row r="6" spans="1:8" x14ac:dyDescent="0.25">
      <c r="A6" s="1"/>
      <c r="B6" s="3" t="s">
        <v>29</v>
      </c>
      <c r="C6" s="1"/>
      <c r="D6" s="1">
        <v>22.69</v>
      </c>
      <c r="E6" s="1">
        <v>26.04</v>
      </c>
      <c r="F6" s="1">
        <v>16.260000000000002</v>
      </c>
      <c r="G6" s="1"/>
      <c r="H6" s="1"/>
    </row>
    <row r="7" spans="1:8" x14ac:dyDescent="0.25">
      <c r="A7" s="1"/>
      <c r="B7" s="3" t="s">
        <v>30</v>
      </c>
      <c r="C7" s="1"/>
      <c r="D7" s="1">
        <v>21.6</v>
      </c>
      <c r="E7" s="1">
        <v>24.78</v>
      </c>
      <c r="F7" s="1">
        <v>18.600000000000001</v>
      </c>
      <c r="G7" s="1"/>
      <c r="H7" s="1"/>
    </row>
    <row r="8" spans="1:8" x14ac:dyDescent="0.25">
      <c r="A8" s="1"/>
      <c r="B8" s="3" t="s">
        <v>31</v>
      </c>
      <c r="C8" s="1"/>
      <c r="D8" s="1">
        <v>23.07</v>
      </c>
      <c r="E8" s="1">
        <v>27.15</v>
      </c>
      <c r="F8" s="1">
        <v>14.77</v>
      </c>
      <c r="G8" s="1"/>
      <c r="H8" s="1"/>
    </row>
    <row r="9" spans="1:8" x14ac:dyDescent="0.25">
      <c r="A9" s="1"/>
      <c r="B9" s="3" t="s">
        <v>32</v>
      </c>
      <c r="C9" s="1"/>
      <c r="D9" s="1">
        <v>18.22</v>
      </c>
      <c r="E9" s="1">
        <v>32.200000000000003</v>
      </c>
      <c r="F9" s="1">
        <v>14.57</v>
      </c>
      <c r="G9" s="1"/>
      <c r="H9" s="1"/>
    </row>
    <row r="10" spans="1:8" x14ac:dyDescent="0.25">
      <c r="A10" s="1"/>
      <c r="B10" s="3" t="s">
        <v>33</v>
      </c>
      <c r="C10" s="1"/>
      <c r="D10" s="1">
        <v>23.6</v>
      </c>
      <c r="E10" s="1">
        <v>24.21</v>
      </c>
      <c r="F10" s="1">
        <v>17.170000000000002</v>
      </c>
      <c r="G10" s="1"/>
      <c r="H10" s="1"/>
    </row>
    <row r="11" spans="1:8" x14ac:dyDescent="0.25">
      <c r="A11" s="1"/>
      <c r="B11" s="3" t="s">
        <v>34</v>
      </c>
      <c r="C11" s="1"/>
      <c r="D11" s="1">
        <v>23.87</v>
      </c>
      <c r="E11" s="1">
        <v>22.11</v>
      </c>
      <c r="F11" s="1">
        <v>19</v>
      </c>
      <c r="G11" s="1"/>
      <c r="H11" s="1"/>
    </row>
    <row r="12" spans="1:8" x14ac:dyDescent="0.25">
      <c r="A12" s="1"/>
      <c r="B12" s="3" t="s">
        <v>35</v>
      </c>
      <c r="C12" s="1"/>
      <c r="D12" s="1">
        <v>20.94</v>
      </c>
      <c r="E12" s="1">
        <v>25.94</v>
      </c>
      <c r="F12" s="1">
        <v>18.100000000000001</v>
      </c>
      <c r="G12" s="1"/>
      <c r="H12" s="1"/>
    </row>
    <row r="13" spans="1:8" x14ac:dyDescent="0.25">
      <c r="A13" s="1"/>
      <c r="B13" s="3" t="s">
        <v>36</v>
      </c>
      <c r="C13" s="1"/>
      <c r="D13" s="1">
        <v>18.04</v>
      </c>
      <c r="E13" s="1">
        <v>29</v>
      </c>
      <c r="F13" s="1">
        <v>17.95</v>
      </c>
      <c r="G13" s="1"/>
      <c r="H13" s="1"/>
    </row>
    <row r="14" spans="1:8" x14ac:dyDescent="0.25">
      <c r="A14" s="1"/>
      <c r="B14" s="3" t="s">
        <v>37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38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39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40</v>
      </c>
      <c r="C17" s="1"/>
      <c r="D17" s="1"/>
      <c r="E17" s="1"/>
      <c r="F17" s="1"/>
      <c r="G17" s="1"/>
      <c r="H17" s="1"/>
    </row>
    <row r="18" spans="1:8" x14ac:dyDescent="0.25">
      <c r="A18" s="1"/>
      <c r="B18" s="185"/>
      <c r="C18" s="165"/>
      <c r="D18" s="1"/>
      <c r="E18" s="1"/>
      <c r="F18" s="1"/>
      <c r="G18" s="1"/>
      <c r="H18" s="1"/>
    </row>
    <row r="19" spans="1:8" x14ac:dyDescent="0.25">
      <c r="A19" s="1"/>
      <c r="B19" s="1" t="s">
        <v>44</v>
      </c>
      <c r="C19" s="1"/>
      <c r="D19" s="1">
        <f>SUM(D4:D17)</f>
        <v>215.01</v>
      </c>
      <c r="E19" s="1">
        <f>SUM(E4:E17)</f>
        <v>268.24</v>
      </c>
      <c r="F19" s="1">
        <f>SUM(F4:F17)</f>
        <v>166.6</v>
      </c>
      <c r="G19" s="1"/>
      <c r="H19" s="1"/>
    </row>
    <row r="20" spans="1:8" x14ac:dyDescent="0.25">
      <c r="A20" s="1"/>
      <c r="B20" s="185"/>
      <c r="C20" s="165"/>
      <c r="D20" s="1"/>
      <c r="E20" s="1"/>
      <c r="F20" s="1"/>
      <c r="G20" s="1"/>
      <c r="H20" s="1"/>
    </row>
    <row r="21" spans="1:8" x14ac:dyDescent="0.25">
      <c r="A21" s="1"/>
      <c r="B21" s="3" t="s">
        <v>41</v>
      </c>
      <c r="C21" s="1"/>
      <c r="D21" s="172">
        <f>D19/D24</f>
        <v>21.500999999999998</v>
      </c>
      <c r="E21" s="172">
        <f t="shared" ref="E21:F21" si="0">E19/E24</f>
        <v>26.824000000000002</v>
      </c>
      <c r="F21" s="172">
        <f t="shared" si="0"/>
        <v>16.66</v>
      </c>
      <c r="G21" s="172"/>
      <c r="H21" s="1"/>
    </row>
    <row r="22" spans="1:8" x14ac:dyDescent="0.25">
      <c r="A22" s="1"/>
      <c r="B22" s="1"/>
      <c r="C22" s="1"/>
      <c r="D22" s="173"/>
      <c r="E22" s="173"/>
      <c r="F22" s="173"/>
      <c r="G22" s="173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56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85"/>
      <c r="C25" s="165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5"/>
  <sheetViews>
    <sheetView workbookViewId="0">
      <selection activeCell="C4" sqref="C4:G4"/>
    </sheetView>
  </sheetViews>
  <sheetFormatPr defaultRowHeight="15" x14ac:dyDescent="0.25"/>
  <cols>
    <col min="1" max="1" width="4.28515625" customWidth="1"/>
    <col min="2" max="2" width="47.2851562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6.5" thickBot="1" x14ac:dyDescent="0.3">
      <c r="A4" s="1"/>
      <c r="B4" s="98" t="s">
        <v>153</v>
      </c>
      <c r="C4" s="121">
        <v>30</v>
      </c>
      <c r="D4" s="120">
        <v>1.4</v>
      </c>
      <c r="E4" s="120">
        <v>0</v>
      </c>
      <c r="F4" s="120">
        <v>0.65</v>
      </c>
      <c r="G4" s="120">
        <v>8</v>
      </c>
    </row>
    <row r="5" spans="1:7" ht="19.5" customHeight="1" thickBot="1" x14ac:dyDescent="0.3">
      <c r="A5" s="1"/>
      <c r="B5" s="92" t="s">
        <v>65</v>
      </c>
      <c r="C5" s="157">
        <v>150</v>
      </c>
      <c r="D5" s="120">
        <v>3.15</v>
      </c>
      <c r="E5" s="120">
        <v>4.95</v>
      </c>
      <c r="F5" s="120">
        <v>20.100000000000001</v>
      </c>
      <c r="G5" s="120">
        <v>138</v>
      </c>
    </row>
    <row r="6" spans="1:7" ht="14.25" customHeight="1" thickBot="1" x14ac:dyDescent="0.3">
      <c r="A6" s="1"/>
      <c r="B6" s="92" t="s">
        <v>150</v>
      </c>
      <c r="C6" s="121">
        <v>60</v>
      </c>
      <c r="D6" s="129">
        <v>12.06</v>
      </c>
      <c r="E6" s="129">
        <v>8.4</v>
      </c>
      <c r="F6" s="129">
        <v>22.8</v>
      </c>
      <c r="G6" s="129">
        <v>124.2</v>
      </c>
    </row>
    <row r="7" spans="1:7" ht="15.75" customHeight="1" thickBot="1" x14ac:dyDescent="0.3">
      <c r="A7" s="1"/>
      <c r="B7" s="100" t="s">
        <v>99</v>
      </c>
      <c r="C7" s="118">
        <v>200</v>
      </c>
      <c r="D7" s="130">
        <v>0.46</v>
      </c>
      <c r="E7" s="131">
        <v>0.1</v>
      </c>
      <c r="F7" s="130">
        <v>22.9</v>
      </c>
      <c r="G7" s="131">
        <v>93.32</v>
      </c>
    </row>
    <row r="8" spans="1:7" ht="15.75" customHeight="1" thickBot="1" x14ac:dyDescent="0.3">
      <c r="A8" s="1"/>
      <c r="B8" s="132" t="s">
        <v>138</v>
      </c>
      <c r="C8" s="133">
        <v>45</v>
      </c>
      <c r="D8" s="133">
        <v>6.4</v>
      </c>
      <c r="E8" s="133">
        <v>8.9</v>
      </c>
      <c r="F8" s="133">
        <v>13.9</v>
      </c>
      <c r="G8" s="133">
        <v>151.80000000000001</v>
      </c>
    </row>
    <row r="9" spans="1:7" x14ac:dyDescent="0.25">
      <c r="A9" s="1"/>
      <c r="B9" s="124" t="s">
        <v>10</v>
      </c>
      <c r="C9" s="125"/>
      <c r="D9" s="160">
        <f>SUM(D5:D7)</f>
        <v>15.670000000000002</v>
      </c>
      <c r="E9" s="160">
        <f>SUM(E5:E7)</f>
        <v>13.450000000000001</v>
      </c>
      <c r="F9" s="160">
        <f>SUM(F5:F7)</f>
        <v>65.800000000000011</v>
      </c>
      <c r="G9" s="160">
        <f>SUM(G4:G8)</f>
        <v>515.31999999999994</v>
      </c>
    </row>
    <row r="10" spans="1:7" x14ac:dyDescent="0.25">
      <c r="A10" s="1"/>
      <c r="B10" s="116" t="s">
        <v>11</v>
      </c>
      <c r="C10" s="117"/>
      <c r="D10" s="117">
        <v>1</v>
      </c>
      <c r="E10" s="117">
        <f>E9/D9</f>
        <v>0.8583280153158902</v>
      </c>
      <c r="F10" s="117">
        <f>F9/D9</f>
        <v>4.1991065730695603</v>
      </c>
      <c r="G10" s="117"/>
    </row>
    <row r="11" spans="1:7" x14ac:dyDescent="0.25">
      <c r="A11" s="1"/>
      <c r="B11" s="174" t="s">
        <v>64</v>
      </c>
      <c r="C11" s="175"/>
      <c r="D11" s="175"/>
      <c r="E11" s="175"/>
      <c r="F11" s="176"/>
      <c r="G11" s="117">
        <f>G9*65/G34</f>
        <v>21.640769861933958</v>
      </c>
    </row>
    <row r="12" spans="1:7" x14ac:dyDescent="0.25">
      <c r="A12" s="1"/>
      <c r="B12" s="174" t="s">
        <v>63</v>
      </c>
      <c r="C12" s="175"/>
      <c r="D12" s="175"/>
      <c r="E12" s="175"/>
      <c r="F12" s="176"/>
      <c r="G12" s="117">
        <f>G9*75/G34</f>
        <v>24.970119071462257</v>
      </c>
    </row>
    <row r="13" spans="1:7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7" ht="16.5" thickBot="1" x14ac:dyDescent="0.3">
      <c r="A14" s="1"/>
      <c r="B14" s="115" t="s">
        <v>100</v>
      </c>
      <c r="C14" s="49">
        <v>50</v>
      </c>
      <c r="D14" s="13">
        <v>0.57999999999999996</v>
      </c>
      <c r="E14" s="13">
        <v>3</v>
      </c>
      <c r="F14" s="13">
        <v>2.44</v>
      </c>
      <c r="G14" s="24">
        <v>39.200000000000003</v>
      </c>
    </row>
    <row r="15" spans="1:7" ht="16.5" thickBot="1" x14ac:dyDescent="0.3">
      <c r="A15" s="1"/>
      <c r="B15" s="115" t="s">
        <v>101</v>
      </c>
      <c r="C15" s="58">
        <v>250</v>
      </c>
      <c r="D15" s="13">
        <v>5.75</v>
      </c>
      <c r="E15" s="13">
        <v>4.5</v>
      </c>
      <c r="F15" s="13">
        <v>20.25</v>
      </c>
      <c r="G15" s="13">
        <v>145</v>
      </c>
    </row>
    <row r="16" spans="1:7" ht="16.5" thickBot="1" x14ac:dyDescent="0.3">
      <c r="A16" s="1"/>
      <c r="B16" s="108" t="s">
        <v>97</v>
      </c>
      <c r="C16" s="59">
        <v>25</v>
      </c>
      <c r="D16" s="44">
        <v>28.4</v>
      </c>
      <c r="E16" s="44">
        <v>4.4000000000000004</v>
      </c>
      <c r="F16" s="44">
        <v>0.7</v>
      </c>
      <c r="G16" s="44">
        <v>156</v>
      </c>
    </row>
    <row r="17" spans="1:7" ht="15.75" thickBot="1" x14ac:dyDescent="0.3">
      <c r="A17" s="1"/>
      <c r="B17" s="126" t="s">
        <v>135</v>
      </c>
      <c r="C17" s="95">
        <v>75</v>
      </c>
      <c r="D17" s="96">
        <v>5.35</v>
      </c>
      <c r="E17" s="96">
        <v>3.3</v>
      </c>
      <c r="F17" s="96">
        <v>15.7</v>
      </c>
      <c r="G17" s="96">
        <v>108.2</v>
      </c>
    </row>
    <row r="18" spans="1:7" ht="15.75" thickBot="1" x14ac:dyDescent="0.3">
      <c r="A18" s="1"/>
      <c r="B18" s="126" t="s">
        <v>136</v>
      </c>
      <c r="C18" s="97">
        <v>100</v>
      </c>
      <c r="D18" s="95">
        <v>2.1</v>
      </c>
      <c r="E18" s="95">
        <v>3.3</v>
      </c>
      <c r="F18" s="95">
        <v>13.4</v>
      </c>
      <c r="G18" s="95">
        <v>25.3</v>
      </c>
    </row>
    <row r="19" spans="1:7" ht="32.25" thickBot="1" x14ac:dyDescent="0.3">
      <c r="A19" s="1"/>
      <c r="B19" s="113" t="s">
        <v>144</v>
      </c>
      <c r="C19" s="56">
        <v>200</v>
      </c>
      <c r="D19" s="13">
        <v>0.6</v>
      </c>
      <c r="E19" s="13"/>
      <c r="F19" s="13">
        <v>16.399999999999999</v>
      </c>
      <c r="G19" s="13">
        <v>68</v>
      </c>
    </row>
    <row r="20" spans="1:7" ht="16.5" thickBot="1" x14ac:dyDescent="0.3">
      <c r="A20" s="1"/>
      <c r="B20" s="55" t="s">
        <v>59</v>
      </c>
      <c r="C20" s="56">
        <v>30</v>
      </c>
      <c r="D20" s="13">
        <v>1.98</v>
      </c>
      <c r="E20" s="13">
        <v>0.36</v>
      </c>
      <c r="F20" s="13">
        <v>10.26</v>
      </c>
      <c r="G20" s="13">
        <v>54.3</v>
      </c>
    </row>
    <row r="21" spans="1:7" ht="16.5" thickBot="1" x14ac:dyDescent="0.3">
      <c r="A21" s="1"/>
      <c r="B21" s="55" t="s">
        <v>68</v>
      </c>
      <c r="C21" s="47">
        <v>30</v>
      </c>
      <c r="D21" s="10">
        <v>2.2799999999999998</v>
      </c>
      <c r="E21" s="10">
        <v>0.27</v>
      </c>
      <c r="F21" s="10">
        <v>14.01</v>
      </c>
      <c r="G21" s="10">
        <v>69.3</v>
      </c>
    </row>
    <row r="22" spans="1:7" x14ac:dyDescent="0.25">
      <c r="A22" s="1"/>
      <c r="B22" s="3" t="s">
        <v>10</v>
      </c>
      <c r="C22" s="1"/>
      <c r="D22" s="1">
        <f>SUM(D14:D21)</f>
        <v>47.04</v>
      </c>
      <c r="E22" s="1">
        <f>SUM(E14:E21)</f>
        <v>19.13</v>
      </c>
      <c r="F22" s="1">
        <f>SUM(F14:F21)</f>
        <v>93.160000000000011</v>
      </c>
      <c r="G22" s="1">
        <f>SUM(G14:G21)</f>
        <v>665.3</v>
      </c>
    </row>
    <row r="23" spans="1:7" x14ac:dyDescent="0.25">
      <c r="A23" s="1"/>
      <c r="B23" s="3" t="s">
        <v>11</v>
      </c>
      <c r="C23" s="1"/>
      <c r="D23" s="1">
        <v>1</v>
      </c>
      <c r="E23" s="1">
        <f>E22/D22</f>
        <v>0.40667517006802717</v>
      </c>
      <c r="F23" s="1">
        <f>F22/D22</f>
        <v>1.9804421768707485</v>
      </c>
      <c r="G23" s="1"/>
    </row>
    <row r="24" spans="1:7" x14ac:dyDescent="0.25">
      <c r="A24" s="1"/>
      <c r="B24" s="163" t="s">
        <v>62</v>
      </c>
      <c r="C24" s="177"/>
      <c r="D24" s="177"/>
      <c r="E24" s="177"/>
      <c r="F24" s="178"/>
      <c r="G24" s="1">
        <f>G22*65/G34</f>
        <v>27.939152738385204</v>
      </c>
    </row>
    <row r="25" spans="1:7" x14ac:dyDescent="0.25">
      <c r="A25" s="1"/>
      <c r="B25" s="163" t="s">
        <v>63</v>
      </c>
      <c r="C25" s="177"/>
      <c r="D25" s="177"/>
      <c r="E25" s="177"/>
      <c r="F25" s="178"/>
      <c r="G25" s="1">
        <f>G22*75/G34</f>
        <v>32.237483928906002</v>
      </c>
    </row>
    <row r="26" spans="1:7" x14ac:dyDescent="0.25">
      <c r="A26" s="1"/>
      <c r="B26" s="5" t="s">
        <v>13</v>
      </c>
      <c r="C26" s="6"/>
      <c r="D26" s="6"/>
      <c r="E26" s="6"/>
      <c r="F26" s="6"/>
      <c r="G26" s="6"/>
    </row>
    <row r="27" spans="1:7" ht="15.75" x14ac:dyDescent="0.25">
      <c r="A27" s="1"/>
      <c r="B27" s="127" t="s">
        <v>102</v>
      </c>
      <c r="C27" s="49">
        <v>105</v>
      </c>
      <c r="D27" s="84">
        <v>10.62</v>
      </c>
      <c r="E27" s="84">
        <v>12.93</v>
      </c>
      <c r="F27" s="84">
        <v>20.12</v>
      </c>
      <c r="G27" s="84">
        <v>220.19</v>
      </c>
    </row>
    <row r="28" spans="1:7" ht="16.5" thickBot="1" x14ac:dyDescent="0.3">
      <c r="A28" s="1"/>
      <c r="B28" s="128" t="s">
        <v>145</v>
      </c>
      <c r="C28" s="61">
        <v>200</v>
      </c>
      <c r="D28" s="12">
        <v>0.2</v>
      </c>
      <c r="E28" s="12"/>
      <c r="F28" s="12">
        <v>14</v>
      </c>
      <c r="G28" s="12">
        <v>58</v>
      </c>
    </row>
    <row r="29" spans="1:7" ht="15.75" x14ac:dyDescent="0.25">
      <c r="A29" s="1"/>
      <c r="B29" s="60" t="s">
        <v>148</v>
      </c>
      <c r="C29" s="61">
        <v>100</v>
      </c>
      <c r="D29" s="25">
        <v>1.5</v>
      </c>
      <c r="E29" s="25">
        <v>0.1</v>
      </c>
      <c r="F29" s="25">
        <v>21</v>
      </c>
      <c r="G29" s="25">
        <v>89</v>
      </c>
    </row>
    <row r="30" spans="1:7" x14ac:dyDescent="0.25">
      <c r="A30" s="1"/>
      <c r="B30" s="3" t="s">
        <v>10</v>
      </c>
      <c r="C30" s="1"/>
      <c r="D30" s="1">
        <f>SUM(D27:D29)</f>
        <v>12.319999999999999</v>
      </c>
      <c r="E30" s="1">
        <f>SUM(E27:E29)</f>
        <v>13.03</v>
      </c>
      <c r="F30" s="1">
        <f>SUM(F27:F29)</f>
        <v>55.120000000000005</v>
      </c>
      <c r="G30" s="1">
        <f>SUM(G27:G29)</f>
        <v>367.19</v>
      </c>
    </row>
    <row r="31" spans="1:7" x14ac:dyDescent="0.25">
      <c r="A31" s="1"/>
      <c r="B31" s="3" t="s">
        <v>11</v>
      </c>
      <c r="C31" s="1"/>
      <c r="D31" s="1">
        <v>1</v>
      </c>
      <c r="E31" s="1">
        <f>E30/D30</f>
        <v>1.0576298701298703</v>
      </c>
      <c r="F31" s="1">
        <f>F30/D30</f>
        <v>4.4740259740259747</v>
      </c>
      <c r="G31" s="1"/>
    </row>
    <row r="32" spans="1:7" x14ac:dyDescent="0.25">
      <c r="A32" s="1"/>
      <c r="B32" s="163" t="s">
        <v>62</v>
      </c>
      <c r="C32" s="177"/>
      <c r="D32" s="177"/>
      <c r="E32" s="177"/>
      <c r="F32" s="178"/>
      <c r="G32" s="1">
        <f>G30*65/G34</f>
        <v>15.420077399680839</v>
      </c>
    </row>
    <row r="33" spans="1:7" x14ac:dyDescent="0.25">
      <c r="A33" s="1"/>
      <c r="B33" s="163" t="s">
        <v>63</v>
      </c>
      <c r="C33" s="177"/>
      <c r="D33" s="177"/>
      <c r="E33" s="177"/>
      <c r="F33" s="178"/>
      <c r="G33" s="1">
        <f>G30*75/G34</f>
        <v>17.792396999631737</v>
      </c>
    </row>
    <row r="34" spans="1:7" x14ac:dyDescent="0.25">
      <c r="A34" s="1"/>
      <c r="B34" s="3" t="s">
        <v>14</v>
      </c>
      <c r="C34" s="1"/>
      <c r="D34" s="1">
        <f>D9+D22+D30</f>
        <v>75.03</v>
      </c>
      <c r="E34" s="1">
        <f>E9+E22+E30</f>
        <v>45.61</v>
      </c>
      <c r="F34" s="1">
        <f>F9+F22+F30</f>
        <v>214.08000000000004</v>
      </c>
      <c r="G34" s="1">
        <f>G9+G22+G30</f>
        <v>1547.81</v>
      </c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3" t="s">
        <v>11</v>
      </c>
      <c r="C36" s="1"/>
      <c r="D36" s="1">
        <v>1</v>
      </c>
      <c r="E36" s="1">
        <f>E34/D34</f>
        <v>0.60789017726242833</v>
      </c>
      <c r="F36" s="1">
        <f>F34/D34</f>
        <v>2.853258696521392</v>
      </c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66" t="s">
        <v>16</v>
      </c>
      <c r="C38" s="167"/>
      <c r="D38" s="167"/>
      <c r="E38" s="167"/>
      <c r="F38" s="168"/>
      <c r="G38" s="172">
        <f>G34*100/2100</f>
        <v>73.705238095238101</v>
      </c>
    </row>
    <row r="39" spans="1:7" x14ac:dyDescent="0.25">
      <c r="A39" s="1"/>
      <c r="B39" s="169"/>
      <c r="C39" s="170"/>
      <c r="D39" s="170"/>
      <c r="E39" s="170"/>
      <c r="F39" s="171"/>
      <c r="G39" s="173"/>
    </row>
    <row r="40" spans="1:7" x14ac:dyDescent="0.25">
      <c r="A40" s="1"/>
      <c r="B40" s="166" t="s">
        <v>15</v>
      </c>
      <c r="C40" s="167"/>
      <c r="D40" s="167"/>
      <c r="E40" s="167"/>
      <c r="F40" s="168"/>
      <c r="G40" s="172">
        <f>G34*100/2300</f>
        <v>67.296086956521734</v>
      </c>
    </row>
    <row r="41" spans="1:7" x14ac:dyDescent="0.25">
      <c r="A41" s="1"/>
      <c r="B41" s="169"/>
      <c r="C41" s="170"/>
      <c r="D41" s="170"/>
      <c r="E41" s="170"/>
      <c r="F41" s="171"/>
      <c r="G41" s="173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3" t="s">
        <v>47</v>
      </c>
      <c r="C43" s="3"/>
      <c r="D43" s="3"/>
      <c r="E43" s="3"/>
      <c r="F43" s="3"/>
      <c r="G43" s="3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3" t="s">
        <v>48</v>
      </c>
      <c r="C45" s="1"/>
      <c r="D45" s="1">
        <v>4</v>
      </c>
      <c r="E45" s="1">
        <v>9</v>
      </c>
      <c r="F45" s="1">
        <v>4</v>
      </c>
      <c r="G45" s="1"/>
    </row>
    <row r="46" spans="1:7" x14ac:dyDescent="0.25">
      <c r="A46" s="1"/>
      <c r="B46" s="3"/>
      <c r="C46" s="1"/>
      <c r="D46" s="1"/>
      <c r="E46" s="1"/>
      <c r="F46" s="1"/>
      <c r="G46" s="1"/>
    </row>
    <row r="47" spans="1:7" x14ac:dyDescent="0.25">
      <c r="A47" s="1"/>
      <c r="B47" s="3" t="s">
        <v>49</v>
      </c>
      <c r="C47" s="1"/>
      <c r="D47" s="1">
        <f>D34*D45</f>
        <v>300.12</v>
      </c>
      <c r="E47" s="1">
        <f t="shared" ref="E47:F47" si="0">E34*E45</f>
        <v>410.49</v>
      </c>
      <c r="F47" s="1">
        <f t="shared" si="0"/>
        <v>856.32000000000016</v>
      </c>
      <c r="G47" s="1"/>
    </row>
    <row r="48" spans="1:7" x14ac:dyDescent="0.25">
      <c r="A48" s="1"/>
      <c r="B48" s="3"/>
      <c r="C48" s="1"/>
      <c r="D48" s="1"/>
      <c r="E48" s="1"/>
      <c r="F48" s="1"/>
      <c r="G48" s="1"/>
    </row>
    <row r="49" spans="1:7" x14ac:dyDescent="0.25">
      <c r="A49" s="1"/>
      <c r="B49" s="3" t="s">
        <v>50</v>
      </c>
      <c r="C49" s="1"/>
      <c r="D49" s="1">
        <f>D47+E47+F47</f>
        <v>1566.9300000000003</v>
      </c>
      <c r="E49" s="1"/>
      <c r="F49" s="1"/>
      <c r="G49" s="1"/>
    </row>
    <row r="50" spans="1:7" x14ac:dyDescent="0.25">
      <c r="A50" s="1"/>
      <c r="B50" s="3"/>
      <c r="C50" s="1"/>
      <c r="D50" s="1"/>
      <c r="E50" s="1"/>
      <c r="F50" s="1"/>
      <c r="G50" s="1"/>
    </row>
    <row r="51" spans="1:7" x14ac:dyDescent="0.25">
      <c r="A51" s="1"/>
      <c r="B51" s="4" t="s">
        <v>51</v>
      </c>
      <c r="C51" s="1"/>
      <c r="D51" s="1">
        <f>D47*100/D49</f>
        <v>19.153376347379904</v>
      </c>
      <c r="E51" s="1">
        <f>E47*100/D49</f>
        <v>26.19708602171124</v>
      </c>
      <c r="F51" s="1">
        <f>F47*100/D49</f>
        <v>54.649537630908846</v>
      </c>
      <c r="G51" s="1"/>
    </row>
    <row r="52" spans="1:7" x14ac:dyDescent="0.25">
      <c r="A52" s="1"/>
      <c r="B52" s="3"/>
      <c r="C52" s="1"/>
      <c r="D52" s="1"/>
      <c r="E52" s="1"/>
      <c r="F52" s="1"/>
      <c r="G52" s="1"/>
    </row>
    <row r="53" spans="1:7" ht="15" customHeight="1" x14ac:dyDescent="0.25">
      <c r="A53" s="1"/>
      <c r="B53" s="4" t="s">
        <v>52</v>
      </c>
      <c r="C53" s="1"/>
      <c r="D53" s="3" t="s">
        <v>53</v>
      </c>
      <c r="E53" s="3" t="s">
        <v>54</v>
      </c>
      <c r="F53" s="3" t="s">
        <v>55</v>
      </c>
      <c r="G53" s="1"/>
    </row>
    <row r="55" spans="1:7" ht="15" customHeight="1" x14ac:dyDescent="0.25"/>
  </sheetData>
  <mergeCells count="10">
    <mergeCell ref="B33:F33"/>
    <mergeCell ref="B38:F39"/>
    <mergeCell ref="G38:G39"/>
    <mergeCell ref="B40:F41"/>
    <mergeCell ref="G40:G41"/>
    <mergeCell ref="B11:F11"/>
    <mergeCell ref="B12:F12"/>
    <mergeCell ref="B24:F24"/>
    <mergeCell ref="B25:F25"/>
    <mergeCell ref="B32:F32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workbookViewId="0">
      <selection activeCell="G6" sqref="G6"/>
    </sheetView>
  </sheetViews>
  <sheetFormatPr defaultRowHeight="15" x14ac:dyDescent="0.25"/>
  <cols>
    <col min="1" max="1" width="4.7109375" customWidth="1"/>
    <col min="2" max="2" width="41.570312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93" t="s">
        <v>103</v>
      </c>
      <c r="C4" s="121">
        <v>50</v>
      </c>
      <c r="D4" s="134">
        <v>9.75</v>
      </c>
      <c r="E4" s="134">
        <v>3.95</v>
      </c>
      <c r="F4" s="134">
        <v>1.73</v>
      </c>
      <c r="G4" s="134">
        <v>82.3</v>
      </c>
    </row>
    <row r="5" spans="1:7" ht="21.75" customHeight="1" thickBot="1" x14ac:dyDescent="0.3">
      <c r="A5" s="1"/>
      <c r="B5" s="93" t="s">
        <v>104</v>
      </c>
      <c r="C5" s="121">
        <v>150</v>
      </c>
      <c r="D5" s="120">
        <v>3.45</v>
      </c>
      <c r="E5" s="120">
        <v>4.2</v>
      </c>
      <c r="F5" s="119">
        <v>36.299999999999997</v>
      </c>
      <c r="G5" s="119">
        <v>196.5</v>
      </c>
    </row>
    <row r="6" spans="1:7" ht="16.5" thickBot="1" x14ac:dyDescent="0.3">
      <c r="A6" s="1"/>
      <c r="B6" s="100" t="s">
        <v>79</v>
      </c>
      <c r="C6" s="121">
        <v>200</v>
      </c>
      <c r="D6" s="130">
        <v>3.6</v>
      </c>
      <c r="E6" s="130">
        <v>2.8</v>
      </c>
      <c r="F6" s="131">
        <v>17.600000000000001</v>
      </c>
      <c r="G6" s="131">
        <v>110</v>
      </c>
    </row>
    <row r="7" spans="1:7" ht="21.75" customHeight="1" thickBot="1" x14ac:dyDescent="0.3">
      <c r="A7" s="1"/>
      <c r="B7" s="99" t="s">
        <v>59</v>
      </c>
      <c r="C7" s="121">
        <v>30</v>
      </c>
      <c r="D7" s="130">
        <v>1.98</v>
      </c>
      <c r="E7" s="130">
        <v>0.36</v>
      </c>
      <c r="F7" s="130">
        <v>10.26</v>
      </c>
      <c r="G7" s="130">
        <v>54.3</v>
      </c>
    </row>
    <row r="8" spans="1:7" ht="16.5" thickBot="1" x14ac:dyDescent="0.3">
      <c r="A8" s="1"/>
      <c r="B8" s="100" t="s">
        <v>72</v>
      </c>
      <c r="C8" s="135">
        <v>40</v>
      </c>
      <c r="D8" s="123">
        <v>5.72</v>
      </c>
      <c r="E8" s="123">
        <v>7.92</v>
      </c>
      <c r="F8" s="123">
        <v>9.7200000000000006</v>
      </c>
      <c r="G8" s="123">
        <v>132.80000000000001</v>
      </c>
    </row>
    <row r="9" spans="1:7" ht="15.75" x14ac:dyDescent="0.25">
      <c r="A9" s="1"/>
      <c r="B9" s="94" t="s">
        <v>10</v>
      </c>
      <c r="C9" s="136"/>
      <c r="D9" s="160">
        <f>SUM(D4:D8)</f>
        <v>24.5</v>
      </c>
      <c r="E9" s="160">
        <f>SUM(E4:E8)</f>
        <v>19.229999999999997</v>
      </c>
      <c r="F9" s="160">
        <f>SUM(F4:F8)</f>
        <v>75.61</v>
      </c>
      <c r="G9" s="159">
        <f>SUM(G4:G8)</f>
        <v>575.90000000000009</v>
      </c>
    </row>
    <row r="10" spans="1:7" x14ac:dyDescent="0.25">
      <c r="A10" s="1"/>
      <c r="B10" s="116" t="s">
        <v>11</v>
      </c>
      <c r="C10" s="117"/>
      <c r="D10" s="117">
        <v>1</v>
      </c>
      <c r="E10" s="117">
        <f>E8/D8</f>
        <v>1.3846153846153846</v>
      </c>
      <c r="F10" s="117">
        <f>F8/D8</f>
        <v>1.6993006993006994</v>
      </c>
      <c r="G10" s="117"/>
    </row>
    <row r="11" spans="1:7" x14ac:dyDescent="0.25">
      <c r="A11" s="1"/>
      <c r="B11" s="174" t="s">
        <v>62</v>
      </c>
      <c r="C11" s="175"/>
      <c r="D11" s="175"/>
      <c r="E11" s="175"/>
      <c r="F11" s="176"/>
      <c r="G11" s="117">
        <f>G9*65/G33</f>
        <v>22.690270099893322</v>
      </c>
    </row>
    <row r="12" spans="1:7" x14ac:dyDescent="0.25">
      <c r="A12" s="1"/>
      <c r="B12" s="174" t="s">
        <v>63</v>
      </c>
      <c r="C12" s="175"/>
      <c r="D12" s="175"/>
      <c r="E12" s="175"/>
      <c r="F12" s="176"/>
      <c r="G12" s="117">
        <f>G9*75/G33</f>
        <v>26.181080884492296</v>
      </c>
    </row>
    <row r="13" spans="1:7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7" ht="19.5" customHeight="1" thickBot="1" x14ac:dyDescent="0.3">
      <c r="A14" s="1"/>
      <c r="B14" s="46" t="s">
        <v>105</v>
      </c>
      <c r="C14" s="58">
        <v>50</v>
      </c>
      <c r="D14" s="13">
        <v>0.45</v>
      </c>
      <c r="E14" s="13">
        <v>5.6</v>
      </c>
      <c r="F14" s="13">
        <v>1.4</v>
      </c>
      <c r="G14" s="13">
        <v>60</v>
      </c>
    </row>
    <row r="15" spans="1:7" ht="16.5" thickBot="1" x14ac:dyDescent="0.3">
      <c r="A15" s="1"/>
      <c r="B15" s="115" t="s">
        <v>106</v>
      </c>
      <c r="C15" s="49">
        <v>250</v>
      </c>
      <c r="D15" s="13">
        <v>2</v>
      </c>
      <c r="E15" s="13">
        <v>3.25</v>
      </c>
      <c r="F15" s="13">
        <v>10.5</v>
      </c>
      <c r="G15" s="13">
        <v>82.5</v>
      </c>
    </row>
    <row r="16" spans="1:7" ht="16.5" thickBot="1" x14ac:dyDescent="0.3">
      <c r="A16" s="1"/>
      <c r="B16" s="115" t="s">
        <v>91</v>
      </c>
      <c r="C16" s="56">
        <v>75</v>
      </c>
      <c r="D16" s="13">
        <v>13.05</v>
      </c>
      <c r="E16" s="13">
        <v>11.85</v>
      </c>
      <c r="F16" s="13">
        <v>5.4</v>
      </c>
      <c r="G16" s="13">
        <v>182.1</v>
      </c>
    </row>
    <row r="17" spans="1:7" ht="16.5" thickBot="1" x14ac:dyDescent="0.3">
      <c r="A17" s="26"/>
      <c r="B17" s="46" t="s">
        <v>80</v>
      </c>
      <c r="C17" s="56">
        <v>150</v>
      </c>
      <c r="D17" s="27">
        <v>4.5</v>
      </c>
      <c r="E17" s="27">
        <v>4.5</v>
      </c>
      <c r="F17" s="27">
        <v>21.75</v>
      </c>
      <c r="G17" s="28">
        <v>145.5</v>
      </c>
    </row>
    <row r="18" spans="1:7" ht="16.5" thickBot="1" x14ac:dyDescent="0.3">
      <c r="A18" s="1"/>
      <c r="B18" s="64" t="s">
        <v>90</v>
      </c>
      <c r="C18" s="49">
        <v>200</v>
      </c>
      <c r="D18" s="10">
        <v>0.16</v>
      </c>
      <c r="E18" s="10">
        <v>0.14000000000000001</v>
      </c>
      <c r="F18" s="10">
        <v>17.18</v>
      </c>
      <c r="G18" s="10">
        <v>67.36</v>
      </c>
    </row>
    <row r="19" spans="1:7" ht="16.5" thickBot="1" x14ac:dyDescent="0.3">
      <c r="A19" s="1"/>
      <c r="B19" s="46" t="s">
        <v>59</v>
      </c>
      <c r="C19" s="65">
        <v>30</v>
      </c>
      <c r="D19" s="10">
        <v>1.98</v>
      </c>
      <c r="E19" s="10">
        <v>0.36</v>
      </c>
      <c r="F19" s="10">
        <v>10.26</v>
      </c>
      <c r="G19" s="10">
        <v>54.3</v>
      </c>
    </row>
    <row r="20" spans="1:7" ht="16.5" thickBot="1" x14ac:dyDescent="0.3">
      <c r="A20" s="1"/>
      <c r="B20" s="54" t="s">
        <v>68</v>
      </c>
      <c r="C20" s="66">
        <v>30</v>
      </c>
      <c r="D20" s="13">
        <v>2.2799999999999998</v>
      </c>
      <c r="E20" s="13">
        <v>0.27</v>
      </c>
      <c r="F20" s="13">
        <v>14.01</v>
      </c>
      <c r="G20" s="13">
        <v>69.3</v>
      </c>
    </row>
    <row r="21" spans="1:7" x14ac:dyDescent="0.25">
      <c r="A21" s="1"/>
      <c r="B21" s="3" t="s">
        <v>10</v>
      </c>
      <c r="C21" s="1"/>
      <c r="D21" s="1">
        <f>SUM(D14:D20)</f>
        <v>24.42</v>
      </c>
      <c r="E21" s="1">
        <f>SUM(E14:E20)</f>
        <v>25.97</v>
      </c>
      <c r="F21" s="1">
        <f>SUM(F14:F20)</f>
        <v>80.5</v>
      </c>
      <c r="G21" s="1">
        <f>SUM(G14:G20)</f>
        <v>661.06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1.0634725634725632</v>
      </c>
      <c r="F22" s="1">
        <f>F21/D21</f>
        <v>3.2964782964782962</v>
      </c>
      <c r="G22" s="1"/>
    </row>
    <row r="23" spans="1:7" x14ac:dyDescent="0.25">
      <c r="A23" s="1"/>
      <c r="B23" s="163" t="s">
        <v>62</v>
      </c>
      <c r="C23" s="177"/>
      <c r="D23" s="177"/>
      <c r="E23" s="177"/>
      <c r="F23" s="178"/>
      <c r="G23" s="1">
        <f>G21*65/G33</f>
        <v>26.045546018814854</v>
      </c>
    </row>
    <row r="24" spans="1:7" x14ac:dyDescent="0.25">
      <c r="A24" s="1"/>
      <c r="B24" s="163" t="s">
        <v>63</v>
      </c>
      <c r="C24" s="177"/>
      <c r="D24" s="177"/>
      <c r="E24" s="177"/>
      <c r="F24" s="178"/>
      <c r="G24" s="1">
        <f>G21*75/G33</f>
        <v>30.052553098632526</v>
      </c>
    </row>
    <row r="25" spans="1:7" x14ac:dyDescent="0.25">
      <c r="A25" s="1"/>
      <c r="B25" s="18" t="s">
        <v>13</v>
      </c>
      <c r="C25" s="19"/>
      <c r="D25" s="19"/>
      <c r="E25" s="19"/>
      <c r="F25" s="19"/>
      <c r="G25" s="19"/>
    </row>
    <row r="26" spans="1:7" ht="15.75" x14ac:dyDescent="0.25">
      <c r="A26" s="26"/>
      <c r="B26" s="108" t="s">
        <v>85</v>
      </c>
      <c r="C26" s="49">
        <v>100</v>
      </c>
      <c r="D26" s="25">
        <v>4.7</v>
      </c>
      <c r="E26" s="25">
        <v>4.7</v>
      </c>
      <c r="F26" s="25">
        <v>37</v>
      </c>
      <c r="G26" s="25">
        <v>208</v>
      </c>
    </row>
    <row r="27" spans="1:7" ht="16.5" thickBot="1" x14ac:dyDescent="0.3">
      <c r="A27" s="1"/>
      <c r="B27" s="55" t="s">
        <v>87</v>
      </c>
      <c r="C27" s="68">
        <v>200</v>
      </c>
      <c r="D27" s="12">
        <v>4.2</v>
      </c>
      <c r="E27" s="22">
        <v>4</v>
      </c>
      <c r="F27" s="12">
        <v>18</v>
      </c>
      <c r="G27" s="12">
        <v>124.8</v>
      </c>
    </row>
    <row r="28" spans="1:7" ht="16.5" thickBot="1" x14ac:dyDescent="0.3">
      <c r="A28" s="1"/>
      <c r="B28" s="55" t="s">
        <v>149</v>
      </c>
      <c r="C28" s="68">
        <v>200</v>
      </c>
      <c r="D28" s="29">
        <v>1.8</v>
      </c>
      <c r="E28" s="29">
        <v>0.4</v>
      </c>
      <c r="F28" s="29">
        <v>16.2</v>
      </c>
      <c r="G28" s="29">
        <v>80</v>
      </c>
    </row>
    <row r="29" spans="1:7" x14ac:dyDescent="0.25">
      <c r="A29" s="1"/>
      <c r="B29" s="3" t="s">
        <v>10</v>
      </c>
      <c r="C29" s="21"/>
      <c r="D29" s="21">
        <f>SUM(D26:D28)</f>
        <v>10.700000000000001</v>
      </c>
      <c r="E29" s="21">
        <f>SUM(E26:E28)</f>
        <v>9.1</v>
      </c>
      <c r="F29" s="21">
        <f>SUM(F26:F28)</f>
        <v>71.2</v>
      </c>
      <c r="G29" s="21">
        <f>SUM(G26:G28)</f>
        <v>412.8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0.85046728971962604</v>
      </c>
      <c r="F30" s="1">
        <f>F29/D29</f>
        <v>6.6542056074766354</v>
      </c>
      <c r="G30" s="1"/>
    </row>
    <row r="31" spans="1:7" x14ac:dyDescent="0.25">
      <c r="A31" s="1"/>
      <c r="B31" s="163" t="s">
        <v>62</v>
      </c>
      <c r="C31" s="177"/>
      <c r="D31" s="177"/>
      <c r="E31" s="177"/>
      <c r="F31" s="178"/>
      <c r="G31" s="1">
        <f>G29*65/G33</f>
        <v>16.264183881291824</v>
      </c>
    </row>
    <row r="32" spans="1:7" x14ac:dyDescent="0.25">
      <c r="A32" s="1"/>
      <c r="B32" s="163" t="s">
        <v>63</v>
      </c>
      <c r="C32" s="177"/>
      <c r="D32" s="177"/>
      <c r="E32" s="177"/>
      <c r="F32" s="178"/>
      <c r="G32" s="1">
        <f>G29*75/G33</f>
        <v>18.766366016875182</v>
      </c>
    </row>
    <row r="33" spans="1:7" x14ac:dyDescent="0.25">
      <c r="A33" s="1"/>
      <c r="B33" s="3" t="s">
        <v>14</v>
      </c>
      <c r="C33" s="1"/>
      <c r="D33" s="1">
        <f>D9+D21+D29</f>
        <v>59.620000000000005</v>
      </c>
      <c r="E33" s="1">
        <f>E9+E21+E29</f>
        <v>54.3</v>
      </c>
      <c r="F33" s="1">
        <f>F9+F21+F29</f>
        <v>227.31</v>
      </c>
      <c r="G33" s="37">
        <f>G9+G21+G29</f>
        <v>1649.76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0.91076819859107672</v>
      </c>
      <c r="F35" s="1">
        <f>F33/D33</f>
        <v>3.8126467628312644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66" t="s">
        <v>16</v>
      </c>
      <c r="C37" s="167"/>
      <c r="D37" s="167"/>
      <c r="E37" s="167"/>
      <c r="F37" s="168"/>
      <c r="G37" s="172">
        <f>G33*100/2100</f>
        <v>78.56</v>
      </c>
    </row>
    <row r="38" spans="1:7" x14ac:dyDescent="0.25">
      <c r="A38" s="1"/>
      <c r="B38" s="169"/>
      <c r="C38" s="170"/>
      <c r="D38" s="170"/>
      <c r="E38" s="170"/>
      <c r="F38" s="171"/>
      <c r="G38" s="173"/>
    </row>
    <row r="39" spans="1:7" x14ac:dyDescent="0.25">
      <c r="A39" s="1"/>
      <c r="B39" s="166" t="s">
        <v>15</v>
      </c>
      <c r="C39" s="167"/>
      <c r="D39" s="167"/>
      <c r="E39" s="167"/>
      <c r="F39" s="168"/>
      <c r="G39" s="172">
        <f>G33*100/2300</f>
        <v>71.728695652173911</v>
      </c>
    </row>
    <row r="40" spans="1:7" x14ac:dyDescent="0.25">
      <c r="A40" s="1"/>
      <c r="B40" s="169"/>
      <c r="C40" s="170"/>
      <c r="D40" s="170"/>
      <c r="E40" s="170"/>
      <c r="F40" s="171"/>
      <c r="G40" s="17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47</v>
      </c>
      <c r="C42" s="3"/>
      <c r="D42" s="3"/>
      <c r="E42" s="3"/>
      <c r="F42" s="3"/>
      <c r="G42" s="3"/>
    </row>
    <row r="43" spans="1:7" x14ac:dyDescent="0.25">
      <c r="A43" s="1"/>
      <c r="B43" s="3" t="s">
        <v>48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A44" s="1"/>
      <c r="B44" s="3" t="s">
        <v>49</v>
      </c>
      <c r="C44" s="1"/>
      <c r="D44" s="1">
        <f>D33*D43</f>
        <v>238.48000000000002</v>
      </c>
      <c r="E44" s="1">
        <f>E33*E43</f>
        <v>488.7</v>
      </c>
      <c r="F44" s="1">
        <f>F33*F43</f>
        <v>909.24</v>
      </c>
      <c r="G44" s="1"/>
    </row>
    <row r="45" spans="1:7" x14ac:dyDescent="0.25">
      <c r="A45" s="1"/>
      <c r="B45" s="3" t="s">
        <v>50</v>
      </c>
      <c r="C45" s="1"/>
      <c r="D45" s="1">
        <f>D44+E44+F44</f>
        <v>1636.42</v>
      </c>
      <c r="E45" s="1"/>
      <c r="F45" s="1"/>
      <c r="G45" s="1"/>
    </row>
    <row r="46" spans="1:7" x14ac:dyDescent="0.25">
      <c r="A46" s="1"/>
      <c r="B46" s="4" t="s">
        <v>51</v>
      </c>
      <c r="C46" s="1"/>
      <c r="D46" s="1">
        <f>D44*100/D45</f>
        <v>14.573275809388788</v>
      </c>
      <c r="E46" s="1">
        <f>E44*100/D45</f>
        <v>29.86397135209787</v>
      </c>
      <c r="F46" s="1">
        <f>F44*100/D45</f>
        <v>55.56275283851334</v>
      </c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B48" s="4" t="s">
        <v>52</v>
      </c>
      <c r="C48" s="1"/>
      <c r="D48" s="3" t="s">
        <v>53</v>
      </c>
      <c r="E48" s="3" t="s">
        <v>54</v>
      </c>
      <c r="F48" s="3" t="s">
        <v>55</v>
      </c>
      <c r="G48" s="1"/>
    </row>
    <row r="51" ht="15" customHeight="1" x14ac:dyDescent="0.25"/>
    <row r="53" ht="15" customHeight="1" x14ac:dyDescent="0.25"/>
  </sheetData>
  <mergeCells count="10">
    <mergeCell ref="B23:F23"/>
    <mergeCell ref="B11:F11"/>
    <mergeCell ref="B12:F12"/>
    <mergeCell ref="B39:F40"/>
    <mergeCell ref="G39:G40"/>
    <mergeCell ref="B24:F24"/>
    <mergeCell ref="B31:F31"/>
    <mergeCell ref="B32:F32"/>
    <mergeCell ref="B37:F38"/>
    <mergeCell ref="G37:G38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B7" sqref="B7:G7"/>
    </sheetView>
  </sheetViews>
  <sheetFormatPr defaultRowHeight="15" x14ac:dyDescent="0.25"/>
  <cols>
    <col min="1" max="1" width="5.42578125" customWidth="1"/>
    <col min="2" max="2" width="35.57031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63" t="s">
        <v>19</v>
      </c>
      <c r="C2" s="164"/>
      <c r="D2" s="164"/>
      <c r="E2" s="164"/>
      <c r="F2" s="164"/>
      <c r="G2" s="164"/>
      <c r="H2" s="165"/>
    </row>
    <row r="3" spans="1:8" ht="15.75" thickBot="1" x14ac:dyDescent="0.3">
      <c r="A3" s="1"/>
      <c r="B3" s="163" t="s">
        <v>9</v>
      </c>
      <c r="C3" s="164"/>
      <c r="D3" s="164"/>
      <c r="E3" s="164"/>
      <c r="F3" s="164"/>
      <c r="G3" s="164"/>
      <c r="H3" s="165"/>
    </row>
    <row r="4" spans="1:8" ht="16.5" thickBot="1" x14ac:dyDescent="0.3">
      <c r="A4" s="1"/>
      <c r="B4" s="158" t="s">
        <v>151</v>
      </c>
      <c r="C4" s="135" t="s">
        <v>152</v>
      </c>
      <c r="D4" s="130">
        <v>21.6</v>
      </c>
      <c r="E4" s="130">
        <v>2.5</v>
      </c>
      <c r="F4" s="130">
        <v>2</v>
      </c>
      <c r="G4" s="131">
        <v>113.2</v>
      </c>
    </row>
    <row r="5" spans="1:8" ht="17.25" customHeight="1" thickBot="1" x14ac:dyDescent="0.3">
      <c r="A5" s="1"/>
      <c r="B5" s="100" t="s">
        <v>80</v>
      </c>
      <c r="C5" s="135">
        <v>150</v>
      </c>
      <c r="D5" s="130">
        <v>3</v>
      </c>
      <c r="E5" s="130">
        <v>3</v>
      </c>
      <c r="F5" s="131">
        <v>14.6</v>
      </c>
      <c r="G5" s="131">
        <v>97</v>
      </c>
    </row>
    <row r="6" spans="1:8" ht="16.5" thickBot="1" x14ac:dyDescent="0.3">
      <c r="A6" s="1"/>
      <c r="B6" s="94" t="s">
        <v>137</v>
      </c>
      <c r="C6" s="135">
        <v>200</v>
      </c>
      <c r="D6" s="137">
        <v>0.2</v>
      </c>
      <c r="E6" s="137">
        <v>0.06</v>
      </c>
      <c r="F6" s="137">
        <v>15</v>
      </c>
      <c r="G6" s="137">
        <v>56</v>
      </c>
    </row>
    <row r="7" spans="1:8" ht="15.75" x14ac:dyDescent="0.25">
      <c r="A7" s="26"/>
      <c r="B7" s="101" t="s">
        <v>154</v>
      </c>
      <c r="C7" s="138">
        <v>50</v>
      </c>
      <c r="D7" s="139">
        <v>1.6</v>
      </c>
      <c r="E7" s="139">
        <v>0.3</v>
      </c>
      <c r="F7" s="139">
        <v>11</v>
      </c>
      <c r="G7" s="139">
        <v>52</v>
      </c>
    </row>
    <row r="8" spans="1:8" x14ac:dyDescent="0.25">
      <c r="A8" s="1"/>
      <c r="B8" s="124" t="s">
        <v>10</v>
      </c>
      <c r="C8" s="125"/>
      <c r="D8" s="160">
        <f>SUM(D4:D7)</f>
        <v>26.400000000000002</v>
      </c>
      <c r="E8" s="160">
        <f>SUM(E4:E7)</f>
        <v>5.8599999999999994</v>
      </c>
      <c r="F8" s="160">
        <f>SUM(F4:F7)</f>
        <v>42.6</v>
      </c>
      <c r="G8" s="160">
        <f>SUM(G4:G7)</f>
        <v>318.2</v>
      </c>
    </row>
    <row r="9" spans="1:8" x14ac:dyDescent="0.25">
      <c r="A9" s="1"/>
      <c r="B9" s="116" t="s">
        <v>11</v>
      </c>
      <c r="C9" s="117"/>
      <c r="D9" s="117">
        <v>1</v>
      </c>
      <c r="E9" s="117">
        <f>E8/D8</f>
        <v>0.22196969696969693</v>
      </c>
      <c r="F9" s="117">
        <f>F8/D8</f>
        <v>1.6136363636363635</v>
      </c>
      <c r="G9" s="117"/>
    </row>
    <row r="10" spans="1:8" x14ac:dyDescent="0.25">
      <c r="A10" s="1"/>
      <c r="B10" s="174" t="s">
        <v>62</v>
      </c>
      <c r="C10" s="175"/>
      <c r="D10" s="175"/>
      <c r="E10" s="175"/>
      <c r="F10" s="176"/>
      <c r="G10" s="117">
        <f>G8*65/G33</f>
        <v>16.577964444301951</v>
      </c>
    </row>
    <row r="11" spans="1:8" x14ac:dyDescent="0.25">
      <c r="A11" s="1"/>
      <c r="B11" s="174" t="s">
        <v>63</v>
      </c>
      <c r="C11" s="175"/>
      <c r="D11" s="175"/>
      <c r="E11" s="175"/>
      <c r="F11" s="176"/>
      <c r="G11" s="117">
        <f>G8*75/G33</f>
        <v>19.128420512656099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13" t="s">
        <v>109</v>
      </c>
      <c r="C13" s="70">
        <v>50</v>
      </c>
      <c r="D13" s="13">
        <v>2.85</v>
      </c>
      <c r="E13" s="14">
        <v>10.4</v>
      </c>
      <c r="F13" s="13">
        <v>4.1500000000000004</v>
      </c>
      <c r="G13" s="13">
        <v>100</v>
      </c>
    </row>
    <row r="14" spans="1:8" ht="32.25" thickBot="1" x14ac:dyDescent="0.3">
      <c r="A14" s="1"/>
      <c r="B14" s="113" t="s">
        <v>110</v>
      </c>
      <c r="C14" s="71" t="s">
        <v>60</v>
      </c>
      <c r="D14" s="10">
        <v>2</v>
      </c>
      <c r="E14" s="10">
        <v>5.75</v>
      </c>
      <c r="F14" s="10">
        <v>11.75</v>
      </c>
      <c r="G14" s="10">
        <v>107.5</v>
      </c>
    </row>
    <row r="15" spans="1:8" ht="16.5" thickBot="1" x14ac:dyDescent="0.3">
      <c r="A15" s="1"/>
      <c r="B15" s="113" t="s">
        <v>97</v>
      </c>
      <c r="C15" s="49">
        <v>20</v>
      </c>
      <c r="D15" s="13">
        <v>5.68</v>
      </c>
      <c r="E15" s="13">
        <v>0.88</v>
      </c>
      <c r="F15" s="13">
        <v>0.14000000000000001</v>
      </c>
      <c r="G15" s="13">
        <v>31.2</v>
      </c>
    </row>
    <row r="16" spans="1:8" ht="15" customHeight="1" thickBot="1" x14ac:dyDescent="0.3">
      <c r="A16" s="1"/>
      <c r="B16" s="126" t="s">
        <v>139</v>
      </c>
      <c r="C16" s="95">
        <v>75</v>
      </c>
      <c r="D16" s="96">
        <v>5.35</v>
      </c>
      <c r="E16" s="96">
        <v>3.3</v>
      </c>
      <c r="F16" s="96">
        <v>15.7</v>
      </c>
      <c r="G16" s="96">
        <v>108.2</v>
      </c>
    </row>
    <row r="17" spans="1:8" ht="15.75" thickBot="1" x14ac:dyDescent="0.3">
      <c r="A17" s="1"/>
      <c r="B17" s="126" t="s">
        <v>140</v>
      </c>
      <c r="C17" s="97">
        <v>100</v>
      </c>
      <c r="D17" s="95">
        <v>2.1</v>
      </c>
      <c r="E17" s="95">
        <v>3.3</v>
      </c>
      <c r="F17" s="95">
        <v>13.4</v>
      </c>
      <c r="G17" s="95">
        <v>25.3</v>
      </c>
    </row>
    <row r="18" spans="1:8" ht="16.5" thickBot="1" x14ac:dyDescent="0.3">
      <c r="A18" s="1"/>
      <c r="B18" s="113" t="s">
        <v>92</v>
      </c>
      <c r="C18" s="72">
        <v>200</v>
      </c>
      <c r="D18" s="17">
        <v>0.09</v>
      </c>
      <c r="E18" s="17">
        <v>0.06</v>
      </c>
      <c r="F18" s="17">
        <v>8.52</v>
      </c>
      <c r="G18" s="17">
        <v>35.020000000000003</v>
      </c>
    </row>
    <row r="19" spans="1:8" ht="16.5" thickBot="1" x14ac:dyDescent="0.3">
      <c r="A19" s="1"/>
      <c r="B19" s="55" t="s">
        <v>59</v>
      </c>
      <c r="C19" s="63">
        <v>30</v>
      </c>
      <c r="D19" s="40">
        <v>1.98</v>
      </c>
      <c r="E19" s="40">
        <v>0.36</v>
      </c>
      <c r="F19" s="40">
        <v>10.26</v>
      </c>
      <c r="G19" s="40">
        <v>54.3</v>
      </c>
    </row>
    <row r="20" spans="1:8" ht="15.75" x14ac:dyDescent="0.25">
      <c r="A20" s="26"/>
      <c r="B20" s="55" t="s">
        <v>68</v>
      </c>
      <c r="C20" s="47">
        <v>30</v>
      </c>
      <c r="D20" s="21">
        <v>2.2799999999999998</v>
      </c>
      <c r="E20" s="21">
        <v>0.27</v>
      </c>
      <c r="F20" s="21">
        <v>14.01</v>
      </c>
      <c r="G20" s="21">
        <v>69.3</v>
      </c>
      <c r="H20" s="11"/>
    </row>
    <row r="21" spans="1:8" ht="15.75" x14ac:dyDescent="0.25">
      <c r="A21" s="26"/>
      <c r="B21" s="55" t="s">
        <v>10</v>
      </c>
      <c r="C21" s="47"/>
      <c r="D21" s="21">
        <f>SUM(D13:D20)</f>
        <v>22.330000000000002</v>
      </c>
      <c r="E21" s="21">
        <f>SUM(E13:E20)</f>
        <v>24.319999999999997</v>
      </c>
      <c r="F21" s="21">
        <f>SUM(F13:F20)</f>
        <v>77.929999999999993</v>
      </c>
      <c r="G21" s="21">
        <f>SUM(G13:G20)</f>
        <v>530.81999999999994</v>
      </c>
      <c r="H21" s="11"/>
    </row>
    <row r="22" spans="1:8" x14ac:dyDescent="0.25">
      <c r="A22" s="1"/>
      <c r="B22" s="3" t="s">
        <v>11</v>
      </c>
      <c r="C22" s="1"/>
      <c r="D22" s="1">
        <v>1</v>
      </c>
      <c r="E22" s="1">
        <f>E20/D20</f>
        <v>0.11842105263157897</v>
      </c>
      <c r="F22" s="1">
        <f>F20/D20</f>
        <v>6.1447368421052637</v>
      </c>
      <c r="G22" s="1"/>
    </row>
    <row r="23" spans="1:8" x14ac:dyDescent="0.25">
      <c r="A23" s="1"/>
      <c r="B23" s="163" t="s">
        <v>62</v>
      </c>
      <c r="C23" s="177"/>
      <c r="D23" s="177"/>
      <c r="E23" s="177"/>
      <c r="F23" s="178"/>
      <c r="G23" s="1">
        <f>G21*65/G33</f>
        <v>27.655295682980395</v>
      </c>
    </row>
    <row r="24" spans="1:8" x14ac:dyDescent="0.25">
      <c r="A24" s="1"/>
      <c r="B24" s="163" t="s">
        <v>66</v>
      </c>
      <c r="C24" s="177"/>
      <c r="D24" s="177"/>
      <c r="E24" s="177"/>
      <c r="F24" s="178"/>
      <c r="G24" s="1">
        <f>G21*75/G33</f>
        <v>31.909956557285067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108" t="s">
        <v>134</v>
      </c>
      <c r="C26" s="67">
        <v>60</v>
      </c>
      <c r="D26" s="25">
        <v>2.66</v>
      </c>
      <c r="E26" s="25">
        <v>3.32</v>
      </c>
      <c r="F26" s="25">
        <v>40.5</v>
      </c>
      <c r="G26" s="25">
        <v>207.6</v>
      </c>
    </row>
    <row r="27" spans="1:8" ht="15.75" x14ac:dyDescent="0.25">
      <c r="A27" s="1"/>
      <c r="B27" s="55" t="s">
        <v>75</v>
      </c>
      <c r="C27" s="49">
        <v>200</v>
      </c>
      <c r="D27" s="30">
        <v>6</v>
      </c>
      <c r="E27" s="30">
        <v>5</v>
      </c>
      <c r="F27" s="30">
        <v>8</v>
      </c>
      <c r="G27" s="30">
        <v>101</v>
      </c>
    </row>
    <row r="28" spans="1:8" ht="15.75" x14ac:dyDescent="0.25">
      <c r="A28" s="1"/>
      <c r="B28" s="55" t="s">
        <v>147</v>
      </c>
      <c r="C28" s="49">
        <v>200</v>
      </c>
      <c r="D28" s="23">
        <v>0.8</v>
      </c>
      <c r="E28" s="23">
        <v>0.8</v>
      </c>
      <c r="F28" s="23">
        <v>19.600000000000001</v>
      </c>
      <c r="G28" s="23">
        <v>90</v>
      </c>
    </row>
    <row r="29" spans="1:8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8" x14ac:dyDescent="0.25">
      <c r="A31" s="1"/>
      <c r="B31" s="163" t="s">
        <v>62</v>
      </c>
      <c r="C31" s="177"/>
      <c r="D31" s="177"/>
      <c r="E31" s="177"/>
      <c r="F31" s="178"/>
      <c r="G31" s="1">
        <f>G29*65/G33</f>
        <v>20.766739872717658</v>
      </c>
    </row>
    <row r="32" spans="1:8" x14ac:dyDescent="0.25">
      <c r="A32" s="1"/>
      <c r="B32" s="163" t="s">
        <v>63</v>
      </c>
      <c r="C32" s="177"/>
      <c r="D32" s="177"/>
      <c r="E32" s="177"/>
      <c r="F32" s="178"/>
      <c r="G32" s="1">
        <f>G29*75/G33</f>
        <v>23.961622930058834</v>
      </c>
    </row>
    <row r="33" spans="1:7" x14ac:dyDescent="0.25">
      <c r="A33" s="1"/>
      <c r="B33" s="3" t="s">
        <v>14</v>
      </c>
      <c r="C33" s="1"/>
      <c r="D33" s="1">
        <f>D8+D21+D29</f>
        <v>58.190000000000005</v>
      </c>
      <c r="E33" s="1">
        <f>E8+E21+E29</f>
        <v>39.299999999999997</v>
      </c>
      <c r="F33" s="1">
        <f>F8+F21+F29</f>
        <v>188.63</v>
      </c>
      <c r="G33" s="1">
        <f>G8+G21+G29</f>
        <v>1247.6199999999999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0.67537377556281142</v>
      </c>
      <c r="F35" s="1">
        <f>F33/D33</f>
        <v>3.2416222718680183</v>
      </c>
      <c r="G35" s="1"/>
    </row>
    <row r="36" spans="1:7" x14ac:dyDescent="0.25">
      <c r="A36" s="1"/>
      <c r="B36" s="166" t="s">
        <v>16</v>
      </c>
      <c r="C36" s="167"/>
      <c r="D36" s="167"/>
      <c r="E36" s="167"/>
      <c r="F36" s="168"/>
      <c r="G36" s="172">
        <f>G33*100/2100</f>
        <v>59.410476190476182</v>
      </c>
    </row>
    <row r="37" spans="1:7" x14ac:dyDescent="0.25">
      <c r="A37" s="1"/>
      <c r="B37" s="169"/>
      <c r="C37" s="170"/>
      <c r="D37" s="170"/>
      <c r="E37" s="170"/>
      <c r="F37" s="171"/>
      <c r="G37" s="173"/>
    </row>
    <row r="38" spans="1:7" x14ac:dyDescent="0.25">
      <c r="A38" s="1"/>
      <c r="B38" s="166" t="s">
        <v>15</v>
      </c>
      <c r="C38" s="167"/>
      <c r="D38" s="167"/>
      <c r="E38" s="167"/>
      <c r="F38" s="168"/>
      <c r="G38" s="172">
        <f>G33*100/2300</f>
        <v>54.244347826086951</v>
      </c>
    </row>
    <row r="39" spans="1:7" x14ac:dyDescent="0.25">
      <c r="A39" s="1"/>
      <c r="B39" s="169"/>
      <c r="C39" s="170"/>
      <c r="D39" s="170"/>
      <c r="E39" s="170"/>
      <c r="F39" s="171"/>
      <c r="G39" s="173"/>
    </row>
    <row r="40" spans="1:7" x14ac:dyDescent="0.25">
      <c r="A40" s="1"/>
      <c r="B40" s="3" t="s">
        <v>47</v>
      </c>
      <c r="C40" s="3"/>
      <c r="D40" s="3"/>
      <c r="E40" s="3"/>
      <c r="F40" s="3"/>
      <c r="G40" s="3"/>
    </row>
    <row r="41" spans="1:7" x14ac:dyDescent="0.25">
      <c r="A41" s="1"/>
      <c r="B41" s="3" t="s">
        <v>48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49</v>
      </c>
      <c r="C42" s="1"/>
      <c r="D42" s="1">
        <f>D33*D41</f>
        <v>232.76000000000002</v>
      </c>
      <c r="E42" s="1">
        <f>E33*E41</f>
        <v>353.7</v>
      </c>
      <c r="F42" s="1">
        <f>F33*F41</f>
        <v>754.52</v>
      </c>
      <c r="G42" s="1"/>
    </row>
    <row r="43" spans="1:7" x14ac:dyDescent="0.25">
      <c r="A43" s="1"/>
      <c r="B43" s="3" t="s">
        <v>50</v>
      </c>
      <c r="C43" s="1"/>
      <c r="D43" s="1">
        <f>D42+E42+F42</f>
        <v>1340.98</v>
      </c>
      <c r="E43" s="1"/>
      <c r="F43" s="1"/>
      <c r="G43" s="1"/>
    </row>
    <row r="44" spans="1:7" ht="30" x14ac:dyDescent="0.25">
      <c r="A44" s="1"/>
      <c r="B44" s="4" t="s">
        <v>51</v>
      </c>
      <c r="C44" s="1"/>
      <c r="D44" s="1">
        <f>D42*100/D43</f>
        <v>17.357454995600236</v>
      </c>
      <c r="E44" s="1">
        <f>E42*100/D43</f>
        <v>26.376232307715252</v>
      </c>
      <c r="F44" s="1">
        <f>F42*100/D43</f>
        <v>56.266312696684516</v>
      </c>
      <c r="G44" s="1"/>
    </row>
    <row r="45" spans="1:7" ht="30" x14ac:dyDescent="0.25">
      <c r="A45" s="1"/>
      <c r="B45" s="4" t="s">
        <v>52</v>
      </c>
      <c r="C45" s="1"/>
      <c r="D45" s="3" t="s">
        <v>53</v>
      </c>
      <c r="E45" s="3" t="s">
        <v>54</v>
      </c>
      <c r="F45" s="3" t="s">
        <v>55</v>
      </c>
      <c r="G45" s="1"/>
    </row>
    <row r="46" spans="1:7" x14ac:dyDescent="0.25">
      <c r="A46" s="1"/>
    </row>
    <row r="50" ht="15" customHeight="1" x14ac:dyDescent="0.25"/>
    <row r="52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>
      <selection activeCell="B8" sqref="B8:G8"/>
    </sheetView>
  </sheetViews>
  <sheetFormatPr defaultRowHeight="15" x14ac:dyDescent="0.25"/>
  <cols>
    <col min="1" max="1" width="3.28515625" customWidth="1"/>
    <col min="2" max="2" width="43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63" t="s">
        <v>20</v>
      </c>
      <c r="C2" s="164"/>
      <c r="D2" s="164"/>
      <c r="E2" s="164"/>
      <c r="F2" s="164"/>
      <c r="G2" s="164"/>
      <c r="H2" s="165"/>
    </row>
    <row r="3" spans="1:8" x14ac:dyDescent="0.25">
      <c r="A3" s="1"/>
      <c r="B3" s="163" t="s">
        <v>9</v>
      </c>
      <c r="C3" s="177"/>
      <c r="D3" s="177"/>
      <c r="E3" s="177"/>
      <c r="F3" s="177"/>
      <c r="G3" s="177"/>
      <c r="H3" s="178"/>
    </row>
    <row r="4" spans="1:8" ht="21.75" customHeight="1" thickBot="1" x14ac:dyDescent="0.3">
      <c r="A4" s="1"/>
      <c r="B4" s="98" t="s">
        <v>153</v>
      </c>
      <c r="C4" s="121">
        <v>30</v>
      </c>
      <c r="D4" s="120">
        <v>1.4</v>
      </c>
      <c r="E4" s="120">
        <v>0</v>
      </c>
      <c r="F4" s="120">
        <v>0.65</v>
      </c>
      <c r="G4" s="120">
        <v>8</v>
      </c>
      <c r="H4" s="102"/>
    </row>
    <row r="5" spans="1:8" ht="16.5" thickBot="1" x14ac:dyDescent="0.3">
      <c r="A5" s="1"/>
      <c r="B5" s="112" t="s">
        <v>82</v>
      </c>
      <c r="C5" s="121" t="s">
        <v>84</v>
      </c>
      <c r="D5" s="120">
        <v>9.5</v>
      </c>
      <c r="E5" s="120">
        <v>15.3</v>
      </c>
      <c r="F5" s="120">
        <v>1.6</v>
      </c>
      <c r="G5" s="119">
        <v>182</v>
      </c>
    </row>
    <row r="6" spans="1:8" ht="18.75" customHeight="1" thickBot="1" x14ac:dyDescent="0.3">
      <c r="A6" s="1"/>
      <c r="B6" s="94" t="s">
        <v>70</v>
      </c>
      <c r="C6" s="140">
        <v>200</v>
      </c>
      <c r="D6" s="120">
        <v>1.4</v>
      </c>
      <c r="E6" s="120">
        <v>1</v>
      </c>
      <c r="F6" s="120">
        <v>15</v>
      </c>
      <c r="G6" s="119">
        <v>78</v>
      </c>
    </row>
    <row r="7" spans="1:8" ht="15.75" x14ac:dyDescent="0.25">
      <c r="A7" s="1"/>
      <c r="B7" s="100" t="s">
        <v>59</v>
      </c>
      <c r="C7" s="118">
        <v>30</v>
      </c>
      <c r="D7" s="141">
        <v>1.98</v>
      </c>
      <c r="E7" s="141">
        <v>0.36</v>
      </c>
      <c r="F7" s="141">
        <v>10.26</v>
      </c>
      <c r="G7" s="141">
        <v>54.3</v>
      </c>
    </row>
    <row r="8" spans="1:8" ht="16.5" thickBot="1" x14ac:dyDescent="0.3">
      <c r="A8" s="1"/>
      <c r="B8" s="93" t="s">
        <v>72</v>
      </c>
      <c r="C8" s="122">
        <v>40</v>
      </c>
      <c r="D8" s="123">
        <v>5.72</v>
      </c>
      <c r="E8" s="123">
        <v>7.92</v>
      </c>
      <c r="F8" s="123">
        <v>9.7200000000000006</v>
      </c>
      <c r="G8" s="123">
        <v>132.80000000000001</v>
      </c>
    </row>
    <row r="9" spans="1:8" x14ac:dyDescent="0.25">
      <c r="A9" s="1"/>
      <c r="B9" s="124" t="s">
        <v>10</v>
      </c>
      <c r="C9" s="125"/>
      <c r="D9" s="160">
        <f>SUM(D5:D8)</f>
        <v>18.600000000000001</v>
      </c>
      <c r="E9" s="160">
        <f>SUM(E5:E8)</f>
        <v>24.58</v>
      </c>
      <c r="F9" s="160">
        <f>SUM(F5:F8)</f>
        <v>36.58</v>
      </c>
      <c r="G9" s="160">
        <f>SUM(G4:G8)</f>
        <v>455.1</v>
      </c>
    </row>
    <row r="10" spans="1:8" x14ac:dyDescent="0.25">
      <c r="A10" s="1"/>
      <c r="B10" s="116" t="s">
        <v>11</v>
      </c>
      <c r="C10" s="117"/>
      <c r="D10" s="117">
        <v>1</v>
      </c>
      <c r="E10" s="117">
        <f>E9/D9</f>
        <v>1.3215053763440858</v>
      </c>
      <c r="F10" s="117">
        <f>F9/D9</f>
        <v>1.9666666666666663</v>
      </c>
      <c r="G10" s="117"/>
    </row>
    <row r="11" spans="1:8" x14ac:dyDescent="0.25">
      <c r="A11" s="1"/>
      <c r="B11" s="174" t="s">
        <v>62</v>
      </c>
      <c r="C11" s="175"/>
      <c r="D11" s="175"/>
      <c r="E11" s="175"/>
      <c r="F11" s="176"/>
      <c r="G11" s="117">
        <f>G9*65/G33</f>
        <v>20.443896168518826</v>
      </c>
    </row>
    <row r="12" spans="1:8" x14ac:dyDescent="0.25">
      <c r="A12" s="1"/>
      <c r="B12" s="174" t="s">
        <v>63</v>
      </c>
      <c r="C12" s="175"/>
      <c r="D12" s="175"/>
      <c r="E12" s="175"/>
      <c r="F12" s="176"/>
      <c r="G12" s="117">
        <f>G9*75/G33</f>
        <v>23.589110963675566</v>
      </c>
    </row>
    <row r="13" spans="1:8" x14ac:dyDescent="0.25">
      <c r="A13" s="1"/>
      <c r="B13" s="5" t="s">
        <v>12</v>
      </c>
      <c r="C13" s="6"/>
      <c r="D13" s="6"/>
      <c r="E13" s="6"/>
      <c r="F13" s="6"/>
      <c r="G13" s="6"/>
    </row>
    <row r="14" spans="1:8" ht="16.5" thickBot="1" x14ac:dyDescent="0.3">
      <c r="A14" s="1"/>
      <c r="B14" s="113" t="s">
        <v>111</v>
      </c>
      <c r="C14" s="49">
        <v>50</v>
      </c>
      <c r="D14" s="12">
        <v>0.35</v>
      </c>
      <c r="E14" s="12">
        <v>0.05</v>
      </c>
      <c r="F14" s="12">
        <v>0.95</v>
      </c>
      <c r="G14" s="12">
        <v>5.5</v>
      </c>
    </row>
    <row r="15" spans="1:8" ht="16.5" thickBot="1" x14ac:dyDescent="0.3">
      <c r="A15" s="1"/>
      <c r="B15" s="114" t="s">
        <v>96</v>
      </c>
      <c r="C15" s="49" t="s">
        <v>60</v>
      </c>
      <c r="D15" s="13">
        <v>2</v>
      </c>
      <c r="E15" s="13">
        <v>4.75</v>
      </c>
      <c r="F15" s="13">
        <v>9</v>
      </c>
      <c r="G15" s="13">
        <v>90</v>
      </c>
    </row>
    <row r="16" spans="1:8" ht="16.5" thickBot="1" x14ac:dyDescent="0.3">
      <c r="A16" s="1"/>
      <c r="B16" s="115" t="s">
        <v>112</v>
      </c>
      <c r="C16" s="49">
        <v>50</v>
      </c>
      <c r="D16" s="45">
        <v>5.7</v>
      </c>
      <c r="E16" s="45">
        <v>11.95</v>
      </c>
      <c r="F16" s="45">
        <v>8.56</v>
      </c>
      <c r="G16" s="45">
        <v>160</v>
      </c>
    </row>
    <row r="17" spans="1:7" ht="16.5" thickBot="1" x14ac:dyDescent="0.3">
      <c r="A17" s="1"/>
      <c r="B17" s="115" t="s">
        <v>77</v>
      </c>
      <c r="C17" s="49">
        <v>150</v>
      </c>
      <c r="D17" s="24">
        <v>3</v>
      </c>
      <c r="E17" s="13">
        <v>9.75</v>
      </c>
      <c r="F17" s="13">
        <v>23.7</v>
      </c>
      <c r="G17" s="13">
        <v>195.9</v>
      </c>
    </row>
    <row r="18" spans="1:7" ht="16.5" thickBot="1" x14ac:dyDescent="0.3">
      <c r="A18" s="1"/>
      <c r="B18" s="64" t="s">
        <v>90</v>
      </c>
      <c r="C18" s="49">
        <v>200</v>
      </c>
      <c r="D18" s="10">
        <v>0.16</v>
      </c>
      <c r="E18" s="10">
        <v>0.14000000000000001</v>
      </c>
      <c r="F18" s="10">
        <v>17.18</v>
      </c>
      <c r="G18" s="10">
        <v>67.36</v>
      </c>
    </row>
    <row r="19" spans="1:7" ht="16.5" thickBot="1" x14ac:dyDescent="0.3">
      <c r="A19" s="1"/>
      <c r="B19" s="54" t="s">
        <v>59</v>
      </c>
      <c r="C19" s="73">
        <v>30</v>
      </c>
      <c r="D19" s="12">
        <v>1.98</v>
      </c>
      <c r="E19" s="12">
        <v>0.36</v>
      </c>
      <c r="F19" s="12">
        <v>10.26</v>
      </c>
      <c r="G19" s="12">
        <v>54.3</v>
      </c>
    </row>
    <row r="20" spans="1:7" ht="16.5" thickBot="1" x14ac:dyDescent="0.3">
      <c r="A20" s="1"/>
      <c r="B20" s="55" t="s">
        <v>68</v>
      </c>
      <c r="C20" s="74">
        <v>30</v>
      </c>
      <c r="D20" s="13">
        <v>2.2799999999999998</v>
      </c>
      <c r="E20" s="13">
        <v>0.27</v>
      </c>
      <c r="F20" s="13">
        <v>14.01</v>
      </c>
      <c r="G20" s="13">
        <v>69.3</v>
      </c>
    </row>
    <row r="21" spans="1:7" x14ac:dyDescent="0.25">
      <c r="A21" s="1"/>
      <c r="B21" s="3" t="s">
        <v>10</v>
      </c>
      <c r="C21" s="1"/>
      <c r="D21" s="1">
        <f>SUM(D14:D20)</f>
        <v>15.47</v>
      </c>
      <c r="E21" s="1">
        <f>SUM(E14:E20)</f>
        <v>27.27</v>
      </c>
      <c r="F21" s="1">
        <f>SUM(F14:F20)</f>
        <v>83.66</v>
      </c>
      <c r="G21" s="1">
        <f>SUM(G14:G20)</f>
        <v>642.3599999999999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1.7627666451195863</v>
      </c>
      <c r="F22" s="1">
        <f>F21/D21</f>
        <v>5.4078862314156426</v>
      </c>
      <c r="G22" s="1"/>
    </row>
    <row r="23" spans="1:7" x14ac:dyDescent="0.25">
      <c r="A23" s="1"/>
      <c r="B23" s="163" t="s">
        <v>64</v>
      </c>
      <c r="C23" s="177"/>
      <c r="D23" s="177"/>
      <c r="E23" s="177"/>
      <c r="F23" s="178"/>
      <c r="G23" s="1">
        <f>G21*65/G33</f>
        <v>28.855946259744563</v>
      </c>
    </row>
    <row r="24" spans="1:7" x14ac:dyDescent="0.25">
      <c r="A24" s="1"/>
      <c r="B24" s="163" t="s">
        <v>63</v>
      </c>
      <c r="C24" s="177"/>
      <c r="D24" s="177"/>
      <c r="E24" s="177"/>
      <c r="F24" s="178"/>
      <c r="G24" s="1">
        <f>G21*75/G33</f>
        <v>33.295322607397573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108" t="s">
        <v>113</v>
      </c>
      <c r="C26" s="67" t="s">
        <v>108</v>
      </c>
      <c r="D26" s="86">
        <v>6.31</v>
      </c>
      <c r="E26" s="86">
        <v>4.95</v>
      </c>
      <c r="F26" s="86">
        <v>33.369999999999997</v>
      </c>
      <c r="G26" s="86">
        <v>199.5</v>
      </c>
    </row>
    <row r="27" spans="1:7" ht="16.5" thickBot="1" x14ac:dyDescent="0.3">
      <c r="A27" s="1"/>
      <c r="B27" s="75" t="s">
        <v>78</v>
      </c>
      <c r="C27" s="71">
        <v>200</v>
      </c>
      <c r="D27" s="31">
        <v>0.6</v>
      </c>
      <c r="E27" s="31">
        <v>0.2</v>
      </c>
      <c r="F27" s="31">
        <v>20</v>
      </c>
      <c r="G27" s="31">
        <v>90</v>
      </c>
    </row>
    <row r="28" spans="1:7" ht="16.5" thickBot="1" x14ac:dyDescent="0.3">
      <c r="A28" s="1"/>
      <c r="B28" s="75" t="s">
        <v>149</v>
      </c>
      <c r="C28" s="71">
        <v>150</v>
      </c>
      <c r="D28" s="9">
        <v>1.35</v>
      </c>
      <c r="E28" s="9">
        <v>0.3</v>
      </c>
      <c r="F28" s="9">
        <v>12.15</v>
      </c>
      <c r="G28" s="9">
        <v>60</v>
      </c>
    </row>
    <row r="29" spans="1:7" x14ac:dyDescent="0.25">
      <c r="A29" s="1"/>
      <c r="B29" s="3" t="s">
        <v>10</v>
      </c>
      <c r="C29" s="1"/>
      <c r="D29" s="1">
        <f>SUM(D26:D28)</f>
        <v>8.26</v>
      </c>
      <c r="E29" s="1">
        <f>SUM(E26:E28)</f>
        <v>5.45</v>
      </c>
      <c r="F29" s="1">
        <f>SUM(F26:F28)</f>
        <v>65.52</v>
      </c>
      <c r="G29" s="1">
        <f>SUM(G26:G28)</f>
        <v>349.5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0.65980629539951574</v>
      </c>
      <c r="F30" s="1">
        <f>F29/D29</f>
        <v>7.9322033898305078</v>
      </c>
      <c r="G30" s="1"/>
    </row>
    <row r="31" spans="1:7" x14ac:dyDescent="0.25">
      <c r="A31" s="1"/>
      <c r="B31" s="163" t="s">
        <v>62</v>
      </c>
      <c r="C31" s="177"/>
      <c r="D31" s="177"/>
      <c r="E31" s="177"/>
      <c r="F31" s="178"/>
      <c r="G31" s="1">
        <f>G29*65/G33</f>
        <v>15.700157571736606</v>
      </c>
    </row>
    <row r="32" spans="1:7" x14ac:dyDescent="0.25">
      <c r="A32" s="1"/>
      <c r="B32" s="163" t="s">
        <v>63</v>
      </c>
      <c r="C32" s="177"/>
      <c r="D32" s="177"/>
      <c r="E32" s="177"/>
      <c r="F32" s="178"/>
      <c r="G32" s="1">
        <f>G29*75/G33</f>
        <v>18.115566428926854</v>
      </c>
    </row>
    <row r="33" spans="1:7" x14ac:dyDescent="0.25">
      <c r="A33" s="1"/>
      <c r="B33" s="3" t="s">
        <v>14</v>
      </c>
      <c r="C33" s="1"/>
      <c r="D33" s="1">
        <f>D9+D21+D29</f>
        <v>42.33</v>
      </c>
      <c r="E33" s="1">
        <f>E9+E21+E29</f>
        <v>57.3</v>
      </c>
      <c r="F33" s="1">
        <f>F9+F21+F29</f>
        <v>185.76</v>
      </c>
      <c r="G33" s="1">
        <f>G9+G21+G29</f>
        <v>1446.96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1.3536498936924166</v>
      </c>
      <c r="F35" s="1">
        <f>F33/D33</f>
        <v>4.3883770375620124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66" t="s">
        <v>16</v>
      </c>
      <c r="C37" s="167"/>
      <c r="D37" s="167"/>
      <c r="E37" s="167"/>
      <c r="F37" s="168"/>
      <c r="G37" s="172">
        <f>G33*100/2100</f>
        <v>68.902857142857144</v>
      </c>
    </row>
    <row r="38" spans="1:7" x14ac:dyDescent="0.25">
      <c r="A38" s="1"/>
      <c r="B38" s="169"/>
      <c r="C38" s="170"/>
      <c r="D38" s="170"/>
      <c r="E38" s="170"/>
      <c r="F38" s="171"/>
      <c r="G38" s="173"/>
    </row>
    <row r="39" spans="1:7" x14ac:dyDescent="0.25">
      <c r="A39" s="1"/>
      <c r="B39" s="166" t="s">
        <v>15</v>
      </c>
      <c r="C39" s="167"/>
      <c r="D39" s="167"/>
      <c r="E39" s="167"/>
      <c r="F39" s="168"/>
      <c r="G39" s="172">
        <f>G33*100/2300</f>
        <v>62.911304347826089</v>
      </c>
    </row>
    <row r="40" spans="1:7" x14ac:dyDescent="0.25">
      <c r="A40" s="1"/>
      <c r="B40" s="169"/>
      <c r="C40" s="170"/>
      <c r="D40" s="170"/>
      <c r="E40" s="170"/>
      <c r="F40" s="171"/>
      <c r="G40" s="17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47</v>
      </c>
      <c r="C42" s="3"/>
      <c r="D42" s="3"/>
      <c r="E42" s="3"/>
      <c r="F42" s="3"/>
      <c r="G42" s="3"/>
    </row>
    <row r="43" spans="1:7" x14ac:dyDescent="0.25">
      <c r="A43" s="1"/>
      <c r="B43" s="3" t="s">
        <v>48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A44" s="1"/>
      <c r="B44" s="3" t="s">
        <v>49</v>
      </c>
      <c r="C44" s="1"/>
      <c r="D44" s="1">
        <f>D33*D43</f>
        <v>169.32</v>
      </c>
      <c r="E44" s="1">
        <f>E33*E43</f>
        <v>515.69999999999993</v>
      </c>
      <c r="F44" s="1">
        <f>F33*F43</f>
        <v>743.04</v>
      </c>
      <c r="G44" s="1"/>
    </row>
    <row r="45" spans="1:7" x14ac:dyDescent="0.25">
      <c r="B45" s="3" t="s">
        <v>50</v>
      </c>
      <c r="C45" s="1"/>
      <c r="D45" s="1">
        <f>D44+E44+F44</f>
        <v>1428.06</v>
      </c>
      <c r="E45" s="1"/>
      <c r="F45" s="1"/>
      <c r="G45" s="1"/>
    </row>
    <row r="46" spans="1:7" x14ac:dyDescent="0.25">
      <c r="B46" s="4" t="s">
        <v>51</v>
      </c>
      <c r="C46" s="1"/>
      <c r="D46" s="1">
        <f>D44*100/D45</f>
        <v>11.856644678795009</v>
      </c>
      <c r="E46" s="1">
        <f>E44*100/D45</f>
        <v>36.111928070249142</v>
      </c>
      <c r="F46" s="1">
        <f>F44*100/D45</f>
        <v>52.031427250955844</v>
      </c>
      <c r="G46" s="1"/>
    </row>
    <row r="47" spans="1:7" ht="30" x14ac:dyDescent="0.25">
      <c r="B47" s="4" t="s">
        <v>52</v>
      </c>
      <c r="C47" s="1"/>
      <c r="D47" s="3" t="s">
        <v>53</v>
      </c>
      <c r="E47" s="3" t="s">
        <v>54</v>
      </c>
      <c r="F47" s="3" t="s">
        <v>55</v>
      </c>
      <c r="G47" s="1"/>
    </row>
    <row r="50" ht="15" customHeight="1" x14ac:dyDescent="0.25"/>
    <row r="52" ht="15" customHeight="1" x14ac:dyDescent="0.25"/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6"/>
  <sheetViews>
    <sheetView workbookViewId="0">
      <selection activeCell="B7" sqref="B7:G7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63" t="s">
        <v>21</v>
      </c>
      <c r="C2" s="164"/>
      <c r="D2" s="164"/>
      <c r="E2" s="164"/>
      <c r="F2" s="164"/>
      <c r="G2" s="164"/>
      <c r="H2" s="165"/>
    </row>
    <row r="3" spans="1:13" x14ac:dyDescent="0.25">
      <c r="A3" s="1"/>
      <c r="B3" s="163" t="s">
        <v>9</v>
      </c>
      <c r="C3" s="164"/>
      <c r="D3" s="164"/>
      <c r="E3" s="164"/>
      <c r="F3" s="164"/>
      <c r="G3" s="164"/>
      <c r="H3" s="165"/>
    </row>
    <row r="4" spans="1:13" ht="16.5" customHeight="1" x14ac:dyDescent="0.25">
      <c r="A4" s="1"/>
      <c r="B4" s="92" t="s">
        <v>156</v>
      </c>
      <c r="C4" s="162" t="s">
        <v>58</v>
      </c>
      <c r="D4" s="134">
        <v>13.3</v>
      </c>
      <c r="E4" s="134">
        <v>23.3</v>
      </c>
      <c r="F4" s="134">
        <v>28.9</v>
      </c>
      <c r="G4" s="134">
        <v>379</v>
      </c>
    </row>
    <row r="5" spans="1:13" ht="16.5" thickBot="1" x14ac:dyDescent="0.3">
      <c r="A5" s="1"/>
      <c r="B5" s="100" t="s">
        <v>137</v>
      </c>
      <c r="C5" s="142">
        <v>200</v>
      </c>
      <c r="D5" s="137">
        <v>0.2</v>
      </c>
      <c r="E5" s="137">
        <v>0.06</v>
      </c>
      <c r="F5" s="137">
        <v>15</v>
      </c>
      <c r="G5" s="137">
        <v>56</v>
      </c>
    </row>
    <row r="6" spans="1:13" ht="18" customHeight="1" thickBot="1" x14ac:dyDescent="0.3">
      <c r="A6" s="1"/>
      <c r="B6" s="92" t="s">
        <v>59</v>
      </c>
      <c r="C6" s="121">
        <v>30</v>
      </c>
      <c r="D6" s="143">
        <v>1.98</v>
      </c>
      <c r="E6" s="143">
        <v>0.36</v>
      </c>
      <c r="F6" s="143">
        <v>10.26</v>
      </c>
      <c r="G6" s="143">
        <v>54.3</v>
      </c>
    </row>
    <row r="7" spans="1:13" ht="16.5" thickBot="1" x14ac:dyDescent="0.3">
      <c r="A7" s="1"/>
      <c r="B7" s="100" t="s">
        <v>83</v>
      </c>
      <c r="C7" s="140">
        <v>45</v>
      </c>
      <c r="D7" s="156">
        <v>5.8</v>
      </c>
      <c r="E7" s="156">
        <v>7.5</v>
      </c>
      <c r="F7" s="156">
        <v>7.2</v>
      </c>
      <c r="G7" s="156">
        <v>119.7</v>
      </c>
    </row>
    <row r="8" spans="1:13" x14ac:dyDescent="0.25">
      <c r="A8" s="1"/>
      <c r="B8" s="124" t="s">
        <v>10</v>
      </c>
      <c r="C8" s="125"/>
      <c r="D8" s="160">
        <f>SUM(D4:D7)</f>
        <v>21.28</v>
      </c>
      <c r="E8" s="160">
        <f>SUM(E4:E7)</f>
        <v>31.22</v>
      </c>
      <c r="F8" s="160">
        <f>SUM(F4:F7)</f>
        <v>61.36</v>
      </c>
      <c r="G8" s="160">
        <f>SUM(G4:G7)</f>
        <v>609</v>
      </c>
    </row>
    <row r="9" spans="1:13" x14ac:dyDescent="0.25">
      <c r="A9" s="1"/>
      <c r="B9" s="116" t="s">
        <v>11</v>
      </c>
      <c r="C9" s="117"/>
      <c r="D9" s="117">
        <v>1</v>
      </c>
      <c r="E9" s="117">
        <f>E8/D8</f>
        <v>1.4671052631578947</v>
      </c>
      <c r="F9" s="117">
        <f>F8/D8</f>
        <v>2.8834586466165413</v>
      </c>
      <c r="G9" s="117"/>
    </row>
    <row r="10" spans="1:13" x14ac:dyDescent="0.25">
      <c r="A10" s="1"/>
      <c r="B10" s="174" t="s">
        <v>62</v>
      </c>
      <c r="C10" s="175"/>
      <c r="D10" s="175"/>
      <c r="E10" s="175"/>
      <c r="F10" s="176"/>
      <c r="G10" s="117">
        <f>G8*65/G32</f>
        <v>20.186129525752168</v>
      </c>
    </row>
    <row r="11" spans="1:13" x14ac:dyDescent="0.25">
      <c r="A11" s="1"/>
      <c r="B11" s="174" t="s">
        <v>63</v>
      </c>
      <c r="C11" s="175"/>
      <c r="D11" s="175"/>
      <c r="E11" s="175"/>
      <c r="F11" s="176"/>
      <c r="G11" s="117">
        <f>G8*75/G32</f>
        <v>23.291687914329422</v>
      </c>
    </row>
    <row r="12" spans="1:13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13" ht="16.5" thickBot="1" x14ac:dyDescent="0.3">
      <c r="A13" s="1"/>
      <c r="B13" s="76" t="s">
        <v>114</v>
      </c>
      <c r="C13" s="47">
        <v>50</v>
      </c>
      <c r="D13" s="44">
        <v>0.45</v>
      </c>
      <c r="E13" s="44">
        <v>5.55</v>
      </c>
      <c r="F13" s="44">
        <v>0.9</v>
      </c>
      <c r="G13" s="44">
        <v>55</v>
      </c>
    </row>
    <row r="14" spans="1:13" ht="18.75" customHeight="1" thickBot="1" x14ac:dyDescent="0.3">
      <c r="A14" s="1"/>
      <c r="B14" s="48" t="s">
        <v>119</v>
      </c>
      <c r="C14" s="71" t="s">
        <v>60</v>
      </c>
      <c r="D14" s="13">
        <v>2.25</v>
      </c>
      <c r="E14" s="13">
        <v>6.25</v>
      </c>
      <c r="F14" s="13">
        <v>14.25</v>
      </c>
      <c r="G14" s="14">
        <v>122.5</v>
      </c>
      <c r="H14" s="90"/>
      <c r="I14" s="57"/>
      <c r="J14" s="40"/>
      <c r="K14" s="40"/>
      <c r="L14" s="40"/>
      <c r="M14" s="91"/>
    </row>
    <row r="15" spans="1:13" ht="16.5" thickBot="1" x14ac:dyDescent="0.3">
      <c r="A15" s="1"/>
      <c r="B15" s="55" t="s">
        <v>132</v>
      </c>
      <c r="C15" s="74" t="s">
        <v>131</v>
      </c>
      <c r="D15" s="41">
        <v>10.7</v>
      </c>
      <c r="E15" s="42">
        <v>32.6</v>
      </c>
      <c r="F15" s="41">
        <v>5.3</v>
      </c>
      <c r="G15" s="41">
        <v>320</v>
      </c>
    </row>
    <row r="16" spans="1:13" ht="18" customHeight="1" thickBot="1" x14ac:dyDescent="0.3">
      <c r="A16" s="1"/>
      <c r="B16" s="46" t="s">
        <v>67</v>
      </c>
      <c r="C16" s="62">
        <v>150</v>
      </c>
      <c r="D16" s="12">
        <v>5.0999999999999996</v>
      </c>
      <c r="E16" s="14">
        <v>4.3499999999999996</v>
      </c>
      <c r="F16" s="12">
        <v>30.3</v>
      </c>
      <c r="G16" s="12">
        <v>180</v>
      </c>
    </row>
    <row r="17" spans="1:7" ht="32.25" thickBot="1" x14ac:dyDescent="0.3">
      <c r="A17" s="1"/>
      <c r="B17" s="113" t="s">
        <v>144</v>
      </c>
      <c r="C17" s="56">
        <v>200</v>
      </c>
      <c r="D17" s="13">
        <v>0.6</v>
      </c>
      <c r="E17" s="13"/>
      <c r="F17" s="13">
        <v>16.399999999999999</v>
      </c>
      <c r="G17" s="13">
        <v>68</v>
      </c>
    </row>
    <row r="18" spans="1:7" ht="16.5" thickBot="1" x14ac:dyDescent="0.3">
      <c r="A18" s="1"/>
      <c r="B18" s="77" t="s">
        <v>59</v>
      </c>
      <c r="C18" s="69">
        <v>30</v>
      </c>
      <c r="D18" s="10">
        <v>1.98</v>
      </c>
      <c r="E18" s="10">
        <v>0.36</v>
      </c>
      <c r="F18" s="10">
        <v>10.26</v>
      </c>
      <c r="G18" s="10">
        <v>54.3</v>
      </c>
    </row>
    <row r="19" spans="1:7" ht="16.5" thickBot="1" x14ac:dyDescent="0.3">
      <c r="A19" s="1"/>
      <c r="B19" s="55" t="s">
        <v>143</v>
      </c>
      <c r="C19" s="78">
        <v>50</v>
      </c>
      <c r="D19" s="10">
        <v>7.6</v>
      </c>
      <c r="E19" s="10">
        <v>0.51</v>
      </c>
      <c r="F19" s="10">
        <v>46.7</v>
      </c>
      <c r="G19" s="10">
        <v>131</v>
      </c>
    </row>
    <row r="20" spans="1:7" x14ac:dyDescent="0.25">
      <c r="A20" s="1"/>
      <c r="B20" s="3" t="s">
        <v>10</v>
      </c>
      <c r="C20" s="1"/>
      <c r="D20" s="1">
        <f>SUM(D13:D19)</f>
        <v>28.68</v>
      </c>
      <c r="E20" s="1">
        <f>SUM(E13:E19)</f>
        <v>49.620000000000005</v>
      </c>
      <c r="F20" s="1">
        <f>SUM(F13:F19)</f>
        <v>124.11000000000001</v>
      </c>
      <c r="G20" s="1">
        <f>SUM(G13:G19)</f>
        <v>930.8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1.7301255230125525</v>
      </c>
      <c r="F21" s="1">
        <f>F20/D20</f>
        <v>4.3274058577405867</v>
      </c>
      <c r="G21" s="1"/>
    </row>
    <row r="22" spans="1:7" x14ac:dyDescent="0.25">
      <c r="A22" s="1"/>
      <c r="B22" s="163" t="s">
        <v>62</v>
      </c>
      <c r="C22" s="177"/>
      <c r="D22" s="177"/>
      <c r="E22" s="177"/>
      <c r="F22" s="178"/>
      <c r="G22" s="1">
        <f>G20*65/G32</f>
        <v>30.852626211116778</v>
      </c>
    </row>
    <row r="23" spans="1:7" x14ac:dyDescent="0.25">
      <c r="A23" s="1"/>
      <c r="B23" s="163" t="s">
        <v>63</v>
      </c>
      <c r="C23" s="177"/>
      <c r="D23" s="177"/>
      <c r="E23" s="177"/>
      <c r="F23" s="178"/>
      <c r="G23" s="1">
        <f>G20*75/G32</f>
        <v>35.599184089750125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31.5" x14ac:dyDescent="0.25">
      <c r="A25" s="1"/>
      <c r="B25" s="113" t="s">
        <v>116</v>
      </c>
      <c r="C25" s="67" t="s">
        <v>117</v>
      </c>
      <c r="D25" s="87">
        <v>10.3</v>
      </c>
      <c r="E25" s="87">
        <v>11.2</v>
      </c>
      <c r="F25" s="87">
        <v>23.5</v>
      </c>
      <c r="G25" s="87">
        <v>228.9</v>
      </c>
    </row>
    <row r="26" spans="1:7" ht="15.75" x14ac:dyDescent="0.25">
      <c r="A26" s="1"/>
      <c r="B26" s="55" t="s">
        <v>87</v>
      </c>
      <c r="C26" s="56">
        <v>200</v>
      </c>
      <c r="D26" s="35">
        <v>4.2</v>
      </c>
      <c r="E26" s="36">
        <v>4</v>
      </c>
      <c r="F26" s="36">
        <v>18</v>
      </c>
      <c r="G26" s="35">
        <v>124.8</v>
      </c>
    </row>
    <row r="27" spans="1:7" ht="16.5" thickBot="1" x14ac:dyDescent="0.3">
      <c r="A27" s="1"/>
      <c r="B27" s="55" t="s">
        <v>147</v>
      </c>
      <c r="C27" s="56">
        <v>150</v>
      </c>
      <c r="D27" s="12">
        <v>0.6</v>
      </c>
      <c r="E27" s="12">
        <v>0.6</v>
      </c>
      <c r="F27" s="12">
        <v>14.7</v>
      </c>
      <c r="G27" s="12">
        <v>67.5</v>
      </c>
    </row>
    <row r="28" spans="1:7" x14ac:dyDescent="0.25">
      <c r="A28" s="1"/>
      <c r="B28" s="3" t="s">
        <v>10</v>
      </c>
      <c r="C28" s="1"/>
      <c r="D28" s="1">
        <f>SUM(D25:D27)</f>
        <v>15.1</v>
      </c>
      <c r="E28" s="1">
        <f>SUM(E25:E27)</f>
        <v>15.799999999999999</v>
      </c>
      <c r="F28" s="1">
        <f>SUM(F25:F27)</f>
        <v>56.2</v>
      </c>
      <c r="G28" s="1">
        <f>SUM(G25:G27)</f>
        <v>421.2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1.0463576158940397</v>
      </c>
      <c r="F29" s="1">
        <f>F28/D28</f>
        <v>3.7218543046357619</v>
      </c>
      <c r="G29" s="1"/>
    </row>
    <row r="30" spans="1:7" x14ac:dyDescent="0.25">
      <c r="A30" s="1"/>
      <c r="B30" s="163" t="s">
        <v>62</v>
      </c>
      <c r="C30" s="177"/>
      <c r="D30" s="177"/>
      <c r="E30" s="177"/>
      <c r="F30" s="178"/>
      <c r="G30" s="1">
        <f>G28*65/G32</f>
        <v>13.961244263131055</v>
      </c>
    </row>
    <row r="31" spans="1:7" x14ac:dyDescent="0.25">
      <c r="A31" s="1"/>
      <c r="B31" s="163" t="s">
        <v>63</v>
      </c>
      <c r="C31" s="177"/>
      <c r="D31" s="177"/>
      <c r="E31" s="177"/>
      <c r="F31" s="178"/>
      <c r="G31" s="1">
        <f>G28*75/G32</f>
        <v>16.109127995920449</v>
      </c>
    </row>
    <row r="32" spans="1:7" x14ac:dyDescent="0.25">
      <c r="A32" s="1"/>
      <c r="B32" s="3" t="s">
        <v>14</v>
      </c>
      <c r="C32" s="1"/>
      <c r="D32" s="1">
        <f>D8+D20+D28</f>
        <v>65.06</v>
      </c>
      <c r="E32" s="1">
        <f>E8+E20+E28</f>
        <v>96.64</v>
      </c>
      <c r="F32" s="1">
        <f>F8+F20+F28</f>
        <v>241.67000000000002</v>
      </c>
      <c r="G32" s="1">
        <f>G8+G20+G28</f>
        <v>1961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1.4853980940670151</v>
      </c>
      <c r="F34" s="1">
        <f>F32/D32</f>
        <v>3.7145711650783895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66" t="s">
        <v>16</v>
      </c>
      <c r="C36" s="167"/>
      <c r="D36" s="167"/>
      <c r="E36" s="167"/>
      <c r="F36" s="168"/>
      <c r="G36" s="172">
        <f>G32*100/2100</f>
        <v>93.38095238095238</v>
      </c>
    </row>
    <row r="37" spans="1:7" x14ac:dyDescent="0.25">
      <c r="A37" s="1"/>
      <c r="B37" s="169"/>
      <c r="C37" s="170"/>
      <c r="D37" s="170"/>
      <c r="E37" s="170"/>
      <c r="F37" s="171"/>
      <c r="G37" s="173"/>
    </row>
    <row r="38" spans="1:7" x14ac:dyDescent="0.25">
      <c r="A38" s="1"/>
      <c r="B38" s="166" t="s">
        <v>15</v>
      </c>
      <c r="C38" s="167"/>
      <c r="D38" s="167"/>
      <c r="E38" s="167"/>
      <c r="F38" s="168"/>
      <c r="G38" s="172">
        <f>G32*100/2300</f>
        <v>85.260869565217391</v>
      </c>
    </row>
    <row r="39" spans="1:7" x14ac:dyDescent="0.25">
      <c r="A39" s="1"/>
      <c r="B39" s="169"/>
      <c r="C39" s="170"/>
      <c r="D39" s="170"/>
      <c r="E39" s="170"/>
      <c r="F39" s="171"/>
      <c r="G39" s="173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B41" s="3" t="s">
        <v>47</v>
      </c>
      <c r="C41" s="3"/>
      <c r="D41" s="3"/>
      <c r="E41" s="3"/>
      <c r="F41" s="3"/>
      <c r="G41" s="3"/>
    </row>
    <row r="42" spans="1:7" x14ac:dyDescent="0.25">
      <c r="B42" s="3" t="s">
        <v>48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B43" s="3" t="s">
        <v>49</v>
      </c>
      <c r="C43" s="1"/>
      <c r="D43" s="1">
        <f>D32*D42</f>
        <v>260.24</v>
      </c>
      <c r="E43" s="1">
        <f>E32*E42</f>
        <v>869.76</v>
      </c>
      <c r="F43" s="1">
        <f>F32*F42</f>
        <v>966.68000000000006</v>
      </c>
      <c r="G43" s="1"/>
    </row>
    <row r="44" spans="1:7" ht="15" customHeight="1" x14ac:dyDescent="0.25">
      <c r="B44" s="3" t="s">
        <v>50</v>
      </c>
      <c r="C44" s="1"/>
      <c r="D44" s="1">
        <f>D43+E43+F43</f>
        <v>2096.6800000000003</v>
      </c>
      <c r="E44" s="1"/>
      <c r="F44" s="1"/>
      <c r="G44" s="1"/>
    </row>
    <row r="45" spans="1:7" ht="30" x14ac:dyDescent="0.25">
      <c r="B45" s="4" t="s">
        <v>51</v>
      </c>
      <c r="C45" s="1"/>
      <c r="D45" s="1">
        <f>D43*100/D44</f>
        <v>12.4120037392449</v>
      </c>
      <c r="E45" s="1">
        <f>E43*100/D44</f>
        <v>41.482725070110838</v>
      </c>
      <c r="F45" s="1">
        <f>F43*100/D44</f>
        <v>46.105271190644252</v>
      </c>
      <c r="G45" s="1"/>
    </row>
    <row r="46" spans="1:7" ht="15" customHeight="1" x14ac:dyDescent="0.25">
      <c r="B46" s="4" t="s">
        <v>52</v>
      </c>
      <c r="C46" s="1"/>
      <c r="D46" s="3" t="s">
        <v>53</v>
      </c>
      <c r="E46" s="3" t="s">
        <v>54</v>
      </c>
      <c r="F46" s="3" t="s">
        <v>55</v>
      </c>
      <c r="G46" s="1"/>
    </row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50"/>
  <sheetViews>
    <sheetView workbookViewId="0">
      <selection activeCell="D8" sqref="D8:G8"/>
    </sheetView>
  </sheetViews>
  <sheetFormatPr defaultRowHeight="15" x14ac:dyDescent="0.25"/>
  <cols>
    <col min="1" max="1" width="5.42578125" customWidth="1"/>
    <col min="2" max="2" width="42.710937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63" t="s">
        <v>22</v>
      </c>
      <c r="C2" s="164"/>
      <c r="D2" s="164"/>
      <c r="E2" s="164"/>
      <c r="F2" s="164"/>
      <c r="G2" s="164"/>
      <c r="H2" s="165"/>
    </row>
    <row r="3" spans="1:8" x14ac:dyDescent="0.25">
      <c r="A3" s="1"/>
      <c r="B3" s="163" t="s">
        <v>9</v>
      </c>
      <c r="C3" s="164"/>
      <c r="D3" s="164"/>
      <c r="E3" s="164"/>
      <c r="F3" s="164"/>
      <c r="G3" s="164"/>
      <c r="H3" s="165"/>
    </row>
    <row r="4" spans="1:8" ht="16.5" customHeight="1" thickBot="1" x14ac:dyDescent="0.3">
      <c r="A4" s="1"/>
      <c r="B4" s="144" t="s">
        <v>74</v>
      </c>
      <c r="C4" s="145">
        <v>150</v>
      </c>
      <c r="D4" s="145">
        <v>2.3199999999999998</v>
      </c>
      <c r="E4" s="145">
        <v>3.23</v>
      </c>
      <c r="F4" s="145">
        <v>23.4</v>
      </c>
      <c r="G4" s="145">
        <v>134.35</v>
      </c>
    </row>
    <row r="5" spans="1:8" ht="16.5" thickBot="1" x14ac:dyDescent="0.3">
      <c r="A5" s="26"/>
      <c r="B5" s="144" t="s">
        <v>141</v>
      </c>
      <c r="C5" s="145">
        <v>75</v>
      </c>
      <c r="D5" s="145">
        <v>16.64</v>
      </c>
      <c r="E5" s="145">
        <v>22.2</v>
      </c>
      <c r="F5" s="145">
        <v>11.7</v>
      </c>
      <c r="G5" s="145">
        <v>280</v>
      </c>
    </row>
    <row r="6" spans="1:8" ht="16.5" thickBot="1" x14ac:dyDescent="0.3">
      <c r="A6" s="26"/>
      <c r="B6" s="144" t="s">
        <v>79</v>
      </c>
      <c r="C6" s="145">
        <v>200</v>
      </c>
      <c r="D6" s="145">
        <v>3.6</v>
      </c>
      <c r="E6" s="145">
        <v>2.8</v>
      </c>
      <c r="F6" s="145">
        <v>23.4</v>
      </c>
      <c r="G6" s="146">
        <v>134</v>
      </c>
    </row>
    <row r="7" spans="1:8" ht="16.5" thickBot="1" x14ac:dyDescent="0.3">
      <c r="A7" s="26"/>
      <c r="B7" s="147" t="s">
        <v>59</v>
      </c>
      <c r="C7" s="145">
        <v>40</v>
      </c>
      <c r="D7" s="148">
        <v>2.64</v>
      </c>
      <c r="E7" s="148">
        <v>0.48</v>
      </c>
      <c r="F7" s="148">
        <v>13.68</v>
      </c>
      <c r="G7" s="148">
        <v>72.400000000000006</v>
      </c>
    </row>
    <row r="8" spans="1:8" x14ac:dyDescent="0.25">
      <c r="A8" s="1"/>
      <c r="B8" s="124" t="s">
        <v>10</v>
      </c>
      <c r="C8" s="125"/>
      <c r="D8" s="160">
        <f>SUM(D4:D5)</f>
        <v>18.96</v>
      </c>
      <c r="E8" s="160">
        <f>SUM(E4:E5)</f>
        <v>25.43</v>
      </c>
      <c r="F8" s="160">
        <f>SUM(F4:F5)</f>
        <v>35.099999999999994</v>
      </c>
      <c r="G8" s="160">
        <f>SUM(G4:G7)</f>
        <v>620.75</v>
      </c>
    </row>
    <row r="9" spans="1:8" x14ac:dyDescent="0.25">
      <c r="A9" s="1"/>
      <c r="B9" s="116" t="s">
        <v>11</v>
      </c>
      <c r="C9" s="117"/>
      <c r="D9" s="117">
        <v>1</v>
      </c>
      <c r="E9" s="117">
        <f>E8/D8</f>
        <v>1.3412447257383966</v>
      </c>
      <c r="F9" s="117">
        <f>F8/D8</f>
        <v>1.8512658227848098</v>
      </c>
      <c r="G9" s="117"/>
    </row>
    <row r="10" spans="1:8" x14ac:dyDescent="0.25">
      <c r="A10" s="1"/>
      <c r="B10" s="174" t="s">
        <v>62</v>
      </c>
      <c r="C10" s="175"/>
      <c r="D10" s="175"/>
      <c r="E10" s="175"/>
      <c r="F10" s="176"/>
      <c r="G10" s="117">
        <f>G8*65/G33</f>
        <v>23.473451198724771</v>
      </c>
    </row>
    <row r="11" spans="1:8" x14ac:dyDescent="0.25">
      <c r="A11" s="1"/>
      <c r="B11" s="174" t="s">
        <v>66</v>
      </c>
      <c r="C11" s="175"/>
      <c r="D11" s="175"/>
      <c r="E11" s="175"/>
      <c r="F11" s="176"/>
      <c r="G11" s="117">
        <f>G8*75/G33</f>
        <v>27.084751383143967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13" t="s">
        <v>118</v>
      </c>
      <c r="C13" s="49">
        <v>50</v>
      </c>
      <c r="D13" s="13">
        <v>0.35</v>
      </c>
      <c r="E13" s="13">
        <v>0.05</v>
      </c>
      <c r="F13" s="13">
        <v>0.95</v>
      </c>
      <c r="G13" s="13">
        <v>5.5</v>
      </c>
    </row>
    <row r="14" spans="1:8" ht="18" customHeight="1" thickBot="1" x14ac:dyDescent="0.3">
      <c r="A14" s="1"/>
      <c r="B14" s="115" t="s">
        <v>93</v>
      </c>
      <c r="C14" s="57" t="s">
        <v>60</v>
      </c>
      <c r="D14" s="40">
        <v>2.25</v>
      </c>
      <c r="E14" s="40">
        <v>5.75</v>
      </c>
      <c r="F14" s="40">
        <v>7</v>
      </c>
      <c r="G14" s="40">
        <v>90</v>
      </c>
    </row>
    <row r="15" spans="1:8" ht="16.5" thickBot="1" x14ac:dyDescent="0.3">
      <c r="A15" s="1"/>
      <c r="B15" s="115" t="s">
        <v>97</v>
      </c>
      <c r="C15" s="49">
        <v>20</v>
      </c>
      <c r="D15" s="13">
        <v>5.68</v>
      </c>
      <c r="E15" s="13">
        <v>0.88</v>
      </c>
      <c r="F15" s="13">
        <v>0.14000000000000001</v>
      </c>
      <c r="G15" s="13">
        <v>31.2</v>
      </c>
    </row>
    <row r="16" spans="1:8" ht="16.5" thickBot="1" x14ac:dyDescent="0.3">
      <c r="A16" s="1"/>
      <c r="B16" s="108" t="s">
        <v>120</v>
      </c>
      <c r="C16" s="79">
        <v>50</v>
      </c>
      <c r="D16" s="12">
        <v>19</v>
      </c>
      <c r="E16" s="12">
        <v>11</v>
      </c>
      <c r="F16" s="12">
        <v>7</v>
      </c>
      <c r="G16" s="12">
        <v>200</v>
      </c>
    </row>
    <row r="17" spans="1:7" ht="16.5" thickBot="1" x14ac:dyDescent="0.3">
      <c r="A17" s="1"/>
      <c r="B17" s="115" t="s">
        <v>65</v>
      </c>
      <c r="C17" s="49">
        <v>150</v>
      </c>
      <c r="D17" s="13">
        <v>3.15</v>
      </c>
      <c r="E17" s="13">
        <v>4.95</v>
      </c>
      <c r="F17" s="24">
        <v>20.100000000000001</v>
      </c>
      <c r="G17" s="24">
        <v>138</v>
      </c>
    </row>
    <row r="18" spans="1:7" ht="31.5" x14ac:dyDescent="0.25">
      <c r="A18" s="1"/>
      <c r="B18" s="113" t="s">
        <v>145</v>
      </c>
      <c r="C18" s="56">
        <v>200</v>
      </c>
      <c r="D18" s="17">
        <v>0.1</v>
      </c>
      <c r="E18" s="17"/>
      <c r="F18" s="17">
        <v>7.6</v>
      </c>
      <c r="G18" s="17">
        <v>31</v>
      </c>
    </row>
    <row r="19" spans="1:7" ht="16.5" thickBot="1" x14ac:dyDescent="0.3">
      <c r="A19" s="1"/>
      <c r="B19" s="55" t="s">
        <v>59</v>
      </c>
      <c r="C19" s="53">
        <v>30</v>
      </c>
      <c r="D19" s="10">
        <v>1.98</v>
      </c>
      <c r="E19" s="10">
        <v>0.36</v>
      </c>
      <c r="F19" s="10">
        <v>10.26</v>
      </c>
      <c r="G19" s="10">
        <v>54.3</v>
      </c>
    </row>
    <row r="20" spans="1:7" ht="15.75" x14ac:dyDescent="0.25">
      <c r="A20" s="1"/>
      <c r="B20" s="54" t="s">
        <v>68</v>
      </c>
      <c r="C20" s="56">
        <v>40</v>
      </c>
      <c r="D20" s="38">
        <v>3.04</v>
      </c>
      <c r="E20" s="38">
        <v>0.36</v>
      </c>
      <c r="F20" s="38">
        <v>18.68</v>
      </c>
      <c r="G20" s="38">
        <v>92.4</v>
      </c>
    </row>
    <row r="21" spans="1:7" x14ac:dyDescent="0.25">
      <c r="A21" s="1"/>
      <c r="B21" s="3" t="s">
        <v>10</v>
      </c>
      <c r="C21" s="1"/>
      <c r="D21" s="1">
        <f>SUM(D13:D20)</f>
        <v>35.549999999999997</v>
      </c>
      <c r="E21" s="1">
        <f>SUM(E13:E20)</f>
        <v>23.349999999999998</v>
      </c>
      <c r="F21" s="1">
        <f>SUM(F13:F20)</f>
        <v>71.72999999999999</v>
      </c>
      <c r="G21" s="1">
        <f>SUM(G13:G20)</f>
        <v>642.4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0.65682137834036569</v>
      </c>
      <c r="F22" s="1">
        <f>F21/D21</f>
        <v>2.0177215189873419</v>
      </c>
      <c r="G22" s="1"/>
    </row>
    <row r="23" spans="1:7" x14ac:dyDescent="0.25">
      <c r="A23" s="1"/>
      <c r="B23" s="163" t="s">
        <v>62</v>
      </c>
      <c r="C23" s="177"/>
      <c r="D23" s="177"/>
      <c r="E23" s="177"/>
      <c r="F23" s="178"/>
      <c r="G23" s="1">
        <f>G21*65/G33</f>
        <v>24.292138622731848</v>
      </c>
    </row>
    <row r="24" spans="1:7" x14ac:dyDescent="0.25">
      <c r="A24" s="1"/>
      <c r="B24" s="163" t="s">
        <v>63</v>
      </c>
      <c r="C24" s="177"/>
      <c r="D24" s="177"/>
      <c r="E24" s="177"/>
      <c r="F24" s="178"/>
      <c r="G24" s="1">
        <f>G21*75/G33</f>
        <v>28.029390718536746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113" t="s">
        <v>121</v>
      </c>
      <c r="C26" s="67">
        <v>100</v>
      </c>
      <c r="D26" s="32">
        <v>9.1999999999999993</v>
      </c>
      <c r="E26" s="32">
        <v>14.87</v>
      </c>
      <c r="F26" s="32">
        <v>33.6</v>
      </c>
      <c r="G26" s="32">
        <v>305.76</v>
      </c>
    </row>
    <row r="27" spans="1:7" ht="16.5" thickBot="1" x14ac:dyDescent="0.3">
      <c r="A27" s="1"/>
      <c r="B27" s="75" t="s">
        <v>78</v>
      </c>
      <c r="C27" s="80">
        <v>200</v>
      </c>
      <c r="D27" s="12">
        <v>0.6</v>
      </c>
      <c r="E27" s="12">
        <v>0.2</v>
      </c>
      <c r="F27" s="12">
        <v>20</v>
      </c>
      <c r="G27" s="12">
        <v>90</v>
      </c>
    </row>
    <row r="28" spans="1:7" ht="15.75" x14ac:dyDescent="0.25">
      <c r="A28" s="1"/>
      <c r="B28" s="75" t="s">
        <v>149</v>
      </c>
      <c r="C28" s="80">
        <v>150</v>
      </c>
      <c r="D28" s="32">
        <v>1.35</v>
      </c>
      <c r="E28" s="32">
        <v>0.3</v>
      </c>
      <c r="F28" s="32">
        <v>12.15</v>
      </c>
      <c r="G28" s="33">
        <v>60</v>
      </c>
    </row>
    <row r="29" spans="1:7" x14ac:dyDescent="0.25">
      <c r="A29" s="1"/>
      <c r="B29" s="3" t="s">
        <v>10</v>
      </c>
      <c r="C29" s="1"/>
      <c r="D29" s="1">
        <f>SUM(D26:D28)</f>
        <v>11.149999999999999</v>
      </c>
      <c r="E29" s="1">
        <f>SUM(E26:E28)</f>
        <v>15.37</v>
      </c>
      <c r="F29" s="1">
        <f>SUM(F26:F28)</f>
        <v>65.75</v>
      </c>
      <c r="G29" s="1">
        <f>SUM(G26:G28)</f>
        <v>455.76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1.3784753363228701</v>
      </c>
      <c r="F30" s="1">
        <f>F29/D29</f>
        <v>5.896860986547086</v>
      </c>
      <c r="G30" s="1"/>
    </row>
    <row r="31" spans="1:7" x14ac:dyDescent="0.25">
      <c r="A31" s="1"/>
      <c r="B31" s="163" t="s">
        <v>62</v>
      </c>
      <c r="C31" s="177"/>
      <c r="D31" s="177"/>
      <c r="E31" s="177"/>
      <c r="F31" s="178"/>
      <c r="G31" s="1">
        <f>G29*65/G33</f>
        <v>17.234410178543378</v>
      </c>
    </row>
    <row r="32" spans="1:7" x14ac:dyDescent="0.25">
      <c r="A32" s="1"/>
      <c r="B32" s="163" t="s">
        <v>63</v>
      </c>
      <c r="C32" s="177"/>
      <c r="D32" s="177"/>
      <c r="E32" s="177"/>
      <c r="F32" s="178"/>
      <c r="G32" s="1">
        <f>G29*75/G33</f>
        <v>19.885857898319284</v>
      </c>
    </row>
    <row r="33" spans="1:7" x14ac:dyDescent="0.25">
      <c r="A33" s="1"/>
      <c r="B33" s="3" t="s">
        <v>14</v>
      </c>
      <c r="C33" s="1"/>
      <c r="D33" s="1">
        <f>D8+D21+D29</f>
        <v>65.66</v>
      </c>
      <c r="E33" s="1">
        <f>E8+E21+E29</f>
        <v>64.150000000000006</v>
      </c>
      <c r="F33" s="1">
        <f>F8+F21+F29</f>
        <v>172.57999999999998</v>
      </c>
      <c r="G33" s="1">
        <f>G8+G21+G29</f>
        <v>1718.91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0.9770027413950656</v>
      </c>
      <c r="F35" s="1">
        <f>F33/D33</f>
        <v>2.6283886689003957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66" t="s">
        <v>16</v>
      </c>
      <c r="C37" s="167"/>
      <c r="D37" s="167"/>
      <c r="E37" s="167"/>
      <c r="F37" s="168"/>
      <c r="G37" s="172">
        <f>G33*100/2100</f>
        <v>81.852857142857147</v>
      </c>
    </row>
    <row r="38" spans="1:7" x14ac:dyDescent="0.25">
      <c r="A38" s="1"/>
      <c r="B38" s="169"/>
      <c r="C38" s="170"/>
      <c r="D38" s="170"/>
      <c r="E38" s="170"/>
      <c r="F38" s="171"/>
      <c r="G38" s="173"/>
    </row>
    <row r="39" spans="1:7" x14ac:dyDescent="0.25">
      <c r="A39" s="1"/>
      <c r="B39" s="166" t="s">
        <v>15</v>
      </c>
      <c r="C39" s="167"/>
      <c r="D39" s="167"/>
      <c r="E39" s="167"/>
      <c r="F39" s="168"/>
      <c r="G39" s="172">
        <f>G33*100/2300</f>
        <v>74.735217391304346</v>
      </c>
    </row>
    <row r="40" spans="1:7" x14ac:dyDescent="0.25">
      <c r="A40" s="1"/>
      <c r="B40" s="169"/>
      <c r="C40" s="170"/>
      <c r="D40" s="170"/>
      <c r="E40" s="170"/>
      <c r="F40" s="171"/>
      <c r="G40" s="173"/>
    </row>
    <row r="41" spans="1:7" x14ac:dyDescent="0.25">
      <c r="A41" s="1"/>
      <c r="B41" s="3" t="s">
        <v>47</v>
      </c>
      <c r="C41" s="3"/>
      <c r="D41" s="3"/>
      <c r="E41" s="3"/>
      <c r="F41" s="3"/>
      <c r="G41" s="3"/>
    </row>
    <row r="42" spans="1:7" x14ac:dyDescent="0.25">
      <c r="A42" s="1"/>
      <c r="B42" s="3" t="s">
        <v>48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49</v>
      </c>
      <c r="C43" s="1"/>
      <c r="D43" s="1">
        <f>D33*D42</f>
        <v>262.64</v>
      </c>
      <c r="E43" s="1">
        <f>E33*E42</f>
        <v>577.35</v>
      </c>
      <c r="F43" s="1">
        <f>F33*F42</f>
        <v>690.31999999999994</v>
      </c>
      <c r="G43" s="1"/>
    </row>
    <row r="44" spans="1:7" x14ac:dyDescent="0.25">
      <c r="A44" s="1"/>
      <c r="B44" s="3" t="s">
        <v>50</v>
      </c>
      <c r="C44" s="1"/>
      <c r="D44" s="1">
        <f>D43+E43+F43</f>
        <v>1530.31</v>
      </c>
      <c r="E44" s="1"/>
      <c r="F44" s="1"/>
      <c r="G44" s="1"/>
    </row>
    <row r="45" spans="1:7" x14ac:dyDescent="0.25">
      <c r="B45" s="4" t="s">
        <v>51</v>
      </c>
      <c r="C45" s="1"/>
      <c r="D45" s="1">
        <f>D43*100/D44</f>
        <v>17.162535695381983</v>
      </c>
      <c r="E45" s="1">
        <f>E43*100/D44</f>
        <v>37.727649953277442</v>
      </c>
      <c r="F45" s="1">
        <f>F43*100/D44</f>
        <v>45.109814351340582</v>
      </c>
      <c r="G45" s="1"/>
    </row>
    <row r="46" spans="1:7" ht="30" x14ac:dyDescent="0.25">
      <c r="B46" s="4" t="s">
        <v>52</v>
      </c>
      <c r="C46" s="1"/>
      <c r="D46" s="3" t="s">
        <v>53</v>
      </c>
      <c r="E46" s="3" t="s">
        <v>54</v>
      </c>
      <c r="F46" s="3" t="s">
        <v>55</v>
      </c>
      <c r="G46" s="1"/>
    </row>
    <row r="48" spans="1:7" ht="15" customHeight="1" x14ac:dyDescent="0.25"/>
    <row r="50" ht="15" customHeight="1" x14ac:dyDescent="0.25"/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0"/>
  <sheetViews>
    <sheetView workbookViewId="0">
      <selection activeCell="C4" sqref="C4:G4"/>
    </sheetView>
  </sheetViews>
  <sheetFormatPr defaultRowHeight="15" x14ac:dyDescent="0.25"/>
  <cols>
    <col min="1" max="1" width="5.28515625" customWidth="1"/>
    <col min="2" max="2" width="38.57031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63" t="s">
        <v>23</v>
      </c>
      <c r="C2" s="164"/>
      <c r="D2" s="164"/>
      <c r="E2" s="164"/>
      <c r="F2" s="164"/>
      <c r="G2" s="164"/>
      <c r="H2" s="165"/>
    </row>
    <row r="3" spans="1:8" x14ac:dyDescent="0.25">
      <c r="A3" s="1"/>
      <c r="B3" s="163" t="s">
        <v>9</v>
      </c>
      <c r="C3" s="164"/>
      <c r="D3" s="164"/>
      <c r="E3" s="164"/>
      <c r="F3" s="164"/>
      <c r="G3" s="164"/>
      <c r="H3" s="165"/>
    </row>
    <row r="4" spans="1:8" ht="15" customHeight="1" thickBot="1" x14ac:dyDescent="0.3">
      <c r="A4" s="20"/>
      <c r="B4" s="98" t="s">
        <v>153</v>
      </c>
      <c r="C4" s="121">
        <v>30</v>
      </c>
      <c r="D4" s="120">
        <v>1.4</v>
      </c>
      <c r="E4" s="120">
        <v>0</v>
      </c>
      <c r="F4" s="120">
        <v>0.65</v>
      </c>
      <c r="G4" s="120">
        <v>8</v>
      </c>
    </row>
    <row r="5" spans="1:8" ht="15.75" customHeight="1" thickBot="1" x14ac:dyDescent="0.3">
      <c r="A5" s="1"/>
      <c r="B5" s="92" t="s">
        <v>122</v>
      </c>
      <c r="C5" s="149">
        <v>75</v>
      </c>
      <c r="D5" s="150">
        <v>10.35</v>
      </c>
      <c r="E5" s="150">
        <v>31.2</v>
      </c>
      <c r="F5" s="151">
        <v>9.4499999999999993</v>
      </c>
      <c r="G5" s="150">
        <v>270</v>
      </c>
    </row>
    <row r="6" spans="1:8" ht="16.5" thickBot="1" x14ac:dyDescent="0.3">
      <c r="A6" s="1"/>
      <c r="B6" s="144" t="s">
        <v>80</v>
      </c>
      <c r="C6" s="145">
        <v>100</v>
      </c>
      <c r="D6" s="145">
        <v>2.4</v>
      </c>
      <c r="E6" s="145">
        <v>6.7</v>
      </c>
      <c r="F6" s="145">
        <v>20.9</v>
      </c>
      <c r="G6" s="146">
        <v>77</v>
      </c>
    </row>
    <row r="7" spans="1:8" ht="16.5" thickBot="1" x14ac:dyDescent="0.3">
      <c r="A7" s="1"/>
      <c r="B7" s="103" t="s">
        <v>99</v>
      </c>
      <c r="C7" s="148">
        <v>200</v>
      </c>
      <c r="D7" s="148">
        <v>1.4</v>
      </c>
      <c r="E7" s="148">
        <v>1</v>
      </c>
      <c r="F7" s="148">
        <v>20.2</v>
      </c>
      <c r="G7" s="152">
        <v>96</v>
      </c>
    </row>
    <row r="8" spans="1:8" ht="16.5" thickBot="1" x14ac:dyDescent="0.3">
      <c r="A8" s="1"/>
      <c r="B8" s="104" t="s">
        <v>146</v>
      </c>
      <c r="C8" s="153">
        <v>50</v>
      </c>
      <c r="D8" s="153">
        <v>3.03</v>
      </c>
      <c r="E8" s="153">
        <v>5.38</v>
      </c>
      <c r="F8" s="153">
        <v>17.2</v>
      </c>
      <c r="G8" s="153">
        <v>105.3</v>
      </c>
    </row>
    <row r="9" spans="1:8" x14ac:dyDescent="0.25">
      <c r="A9" s="1"/>
      <c r="B9" s="124" t="s">
        <v>10</v>
      </c>
      <c r="C9" s="125"/>
      <c r="D9" s="160">
        <f>SUM(D4:D6)</f>
        <v>14.15</v>
      </c>
      <c r="E9" s="160">
        <f>SUM(E4:E6)</f>
        <v>37.9</v>
      </c>
      <c r="F9" s="160">
        <f>SUM(F4:F6)</f>
        <v>31</v>
      </c>
      <c r="G9" s="160">
        <f>SUM(G4:G8)</f>
        <v>556.29999999999995</v>
      </c>
    </row>
    <row r="10" spans="1:8" x14ac:dyDescent="0.25">
      <c r="A10" s="1"/>
      <c r="B10" s="116" t="s">
        <v>11</v>
      </c>
      <c r="C10" s="117"/>
      <c r="D10" s="117">
        <v>1</v>
      </c>
      <c r="E10" s="117">
        <f>E9/D9</f>
        <v>2.6784452296819787</v>
      </c>
      <c r="F10" s="117">
        <f>F9/D9</f>
        <v>2.1908127208480566</v>
      </c>
      <c r="G10" s="117"/>
    </row>
    <row r="11" spans="1:8" x14ac:dyDescent="0.25">
      <c r="A11" s="1"/>
      <c r="B11" s="174" t="s">
        <v>62</v>
      </c>
      <c r="C11" s="175"/>
      <c r="D11" s="175"/>
      <c r="E11" s="175"/>
      <c r="F11" s="176"/>
      <c r="G11" s="117">
        <f>G9*65/G33</f>
        <v>23.9403469279661</v>
      </c>
    </row>
    <row r="12" spans="1:8" x14ac:dyDescent="0.25">
      <c r="A12" s="1"/>
      <c r="B12" s="174" t="s">
        <v>63</v>
      </c>
      <c r="C12" s="175"/>
      <c r="D12" s="175"/>
      <c r="E12" s="175"/>
      <c r="F12" s="176"/>
      <c r="G12" s="117">
        <f>G9*75/G33</f>
        <v>27.62347722457627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16.5" thickBot="1" x14ac:dyDescent="0.3">
      <c r="A14" s="1"/>
      <c r="B14" s="108" t="s">
        <v>95</v>
      </c>
      <c r="C14" s="49">
        <v>50</v>
      </c>
      <c r="D14" s="13">
        <v>0.55000000000000004</v>
      </c>
      <c r="E14" s="13">
        <v>0.1</v>
      </c>
      <c r="F14" s="13">
        <v>1.9</v>
      </c>
      <c r="G14" s="13">
        <v>11.5</v>
      </c>
    </row>
    <row r="15" spans="1:8" ht="16.5" thickBot="1" x14ac:dyDescent="0.3">
      <c r="A15" s="1"/>
      <c r="B15" s="115" t="s">
        <v>106</v>
      </c>
      <c r="C15" s="49" t="s">
        <v>60</v>
      </c>
      <c r="D15" s="13">
        <v>2</v>
      </c>
      <c r="E15" s="13">
        <v>3.25</v>
      </c>
      <c r="F15" s="13">
        <v>10.5</v>
      </c>
      <c r="G15" s="13">
        <v>82.5</v>
      </c>
    </row>
    <row r="16" spans="1:8" ht="16.5" thickBot="1" x14ac:dyDescent="0.3">
      <c r="A16" s="1"/>
      <c r="B16" s="105" t="s">
        <v>142</v>
      </c>
      <c r="C16" s="106">
        <v>50</v>
      </c>
      <c r="D16" s="106">
        <v>12.3</v>
      </c>
      <c r="E16" s="106">
        <v>4.6500000000000004</v>
      </c>
      <c r="F16" s="107">
        <v>3.95</v>
      </c>
      <c r="G16" s="106">
        <v>105.5</v>
      </c>
    </row>
    <row r="17" spans="1:7" ht="16.5" thickBot="1" x14ac:dyDescent="0.3">
      <c r="A17" s="1"/>
      <c r="B17" s="108" t="s">
        <v>74</v>
      </c>
      <c r="C17" s="109">
        <v>150</v>
      </c>
      <c r="D17" s="110">
        <v>2.1</v>
      </c>
      <c r="E17" s="110">
        <v>4.05</v>
      </c>
      <c r="F17" s="110">
        <v>22.35</v>
      </c>
      <c r="G17" s="111">
        <v>100</v>
      </c>
    </row>
    <row r="18" spans="1:7" ht="16.5" thickBot="1" x14ac:dyDescent="0.3">
      <c r="A18" s="1"/>
      <c r="B18" s="54" t="s">
        <v>78</v>
      </c>
      <c r="C18" s="72">
        <v>200</v>
      </c>
      <c r="D18" s="12">
        <v>0.6</v>
      </c>
      <c r="E18" s="12">
        <v>0.2</v>
      </c>
      <c r="F18" s="12">
        <v>20</v>
      </c>
      <c r="G18" s="12">
        <v>90</v>
      </c>
    </row>
    <row r="19" spans="1:7" ht="16.5" thickBot="1" x14ac:dyDescent="0.3">
      <c r="A19" s="1"/>
      <c r="B19" s="55" t="s">
        <v>59</v>
      </c>
      <c r="C19" s="47">
        <v>30</v>
      </c>
      <c r="D19" s="12">
        <v>1.98</v>
      </c>
      <c r="E19" s="12">
        <v>0.36</v>
      </c>
      <c r="F19" s="12">
        <v>10.26</v>
      </c>
      <c r="G19" s="12">
        <v>54.3</v>
      </c>
    </row>
    <row r="20" spans="1:7" ht="16.5" thickBot="1" x14ac:dyDescent="0.3">
      <c r="A20" s="1"/>
      <c r="B20" s="54" t="s">
        <v>68</v>
      </c>
      <c r="C20" s="72">
        <v>30</v>
      </c>
      <c r="D20" s="13">
        <v>2.2799999999999998</v>
      </c>
      <c r="E20" s="13">
        <v>0.27</v>
      </c>
      <c r="F20" s="13">
        <v>14.01</v>
      </c>
      <c r="G20" s="13">
        <v>69.3</v>
      </c>
    </row>
    <row r="21" spans="1:7" x14ac:dyDescent="0.25">
      <c r="A21" s="1"/>
      <c r="B21" s="3" t="s">
        <v>10</v>
      </c>
      <c r="C21" s="1"/>
      <c r="D21" s="1">
        <f>SUM(D14:D20)</f>
        <v>21.810000000000006</v>
      </c>
      <c r="E21" s="1">
        <f>SUM(E14:E20)</f>
        <v>12.879999999999999</v>
      </c>
      <c r="F21" s="1">
        <f>SUM(F14:F20)</f>
        <v>82.970000000000013</v>
      </c>
      <c r="G21" s="1">
        <f>SUM(G14:G20)</f>
        <v>513.1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0.5905547913801007</v>
      </c>
      <c r="F22" s="1">
        <f>F21/D21</f>
        <v>3.8042182485098572</v>
      </c>
      <c r="G22" s="1"/>
    </row>
    <row r="23" spans="1:7" x14ac:dyDescent="0.25">
      <c r="A23" s="1"/>
      <c r="B23" s="163" t="s">
        <v>62</v>
      </c>
      <c r="C23" s="177"/>
      <c r="D23" s="177"/>
      <c r="E23" s="177"/>
      <c r="F23" s="178"/>
      <c r="G23" s="1">
        <f>G21*65/G33</f>
        <v>22.081236758474574</v>
      </c>
    </row>
    <row r="24" spans="1:7" x14ac:dyDescent="0.25">
      <c r="A24" s="1"/>
      <c r="B24" s="163" t="s">
        <v>63</v>
      </c>
      <c r="C24" s="177"/>
      <c r="D24" s="177"/>
      <c r="E24" s="177"/>
      <c r="F24" s="178"/>
      <c r="G24" s="1">
        <f>G21*75/G33</f>
        <v>25.478350105932201</v>
      </c>
    </row>
    <row r="25" spans="1:7" ht="15.75" thickBot="1" x14ac:dyDescent="0.3">
      <c r="A25" s="1"/>
      <c r="B25" s="18" t="s">
        <v>13</v>
      </c>
      <c r="C25" s="19"/>
      <c r="D25" s="19"/>
      <c r="E25" s="19"/>
      <c r="F25" s="19"/>
      <c r="G25" s="19"/>
    </row>
    <row r="26" spans="1:7" ht="16.5" thickBot="1" x14ac:dyDescent="0.3">
      <c r="A26" s="26"/>
      <c r="B26" s="81" t="s">
        <v>123</v>
      </c>
      <c r="C26" s="49" t="s">
        <v>57</v>
      </c>
      <c r="D26" s="34">
        <v>15.8</v>
      </c>
      <c r="E26" s="34">
        <v>10.5</v>
      </c>
      <c r="F26" s="34">
        <v>19</v>
      </c>
      <c r="G26" s="34">
        <v>227.2</v>
      </c>
    </row>
    <row r="27" spans="1:7" ht="16.5" thickBot="1" x14ac:dyDescent="0.3">
      <c r="A27" s="26"/>
      <c r="B27" s="55" t="s">
        <v>87</v>
      </c>
      <c r="C27" s="66">
        <v>200</v>
      </c>
      <c r="D27" s="15">
        <v>4.2</v>
      </c>
      <c r="E27" s="15">
        <v>4</v>
      </c>
      <c r="F27" s="15">
        <v>18</v>
      </c>
      <c r="G27" s="15">
        <v>124.8</v>
      </c>
    </row>
    <row r="28" spans="1:7" ht="15.75" x14ac:dyDescent="0.25">
      <c r="A28" s="1"/>
      <c r="B28" s="55" t="s">
        <v>148</v>
      </c>
      <c r="C28" s="66">
        <v>100</v>
      </c>
      <c r="D28" s="23">
        <v>1.5</v>
      </c>
      <c r="E28" s="23">
        <v>0.1</v>
      </c>
      <c r="F28" s="23">
        <v>21</v>
      </c>
      <c r="G28" s="23">
        <v>89</v>
      </c>
    </row>
    <row r="29" spans="1:7" x14ac:dyDescent="0.25">
      <c r="A29" s="1"/>
      <c r="B29" s="3" t="s">
        <v>10</v>
      </c>
      <c r="C29" s="1"/>
      <c r="D29" s="1">
        <f>SUM(D26:D28)</f>
        <v>21.5</v>
      </c>
      <c r="E29" s="1">
        <f>SUM(E26:E28)</f>
        <v>14.6</v>
      </c>
      <c r="F29" s="1">
        <f>SUM(F26:F28)</f>
        <v>58</v>
      </c>
      <c r="G29" s="1">
        <f>SUM(G26:G28)</f>
        <v>441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0.67906976744186043</v>
      </c>
      <c r="F30" s="1">
        <f>F29/D29</f>
        <v>2.6976744186046511</v>
      </c>
      <c r="G30" s="1"/>
    </row>
    <row r="31" spans="1:7" x14ac:dyDescent="0.25">
      <c r="A31" s="1"/>
      <c r="B31" s="163" t="s">
        <v>62</v>
      </c>
      <c r="C31" s="177"/>
      <c r="D31" s="177"/>
      <c r="E31" s="177"/>
      <c r="F31" s="178"/>
      <c r="G31" s="1">
        <f>G29*65/G33</f>
        <v>18.978416313559322</v>
      </c>
    </row>
    <row r="32" spans="1:7" x14ac:dyDescent="0.25">
      <c r="A32" s="1"/>
      <c r="B32" s="163" t="s">
        <v>63</v>
      </c>
      <c r="C32" s="177"/>
      <c r="D32" s="177"/>
      <c r="E32" s="177"/>
      <c r="F32" s="178"/>
      <c r="G32" s="1">
        <f>G29*75/G33</f>
        <v>21.898172669491522</v>
      </c>
    </row>
    <row r="33" spans="1:7" x14ac:dyDescent="0.25">
      <c r="A33" s="1"/>
      <c r="B33" s="3" t="s">
        <v>14</v>
      </c>
      <c r="C33" s="1"/>
      <c r="D33" s="1">
        <f>D9+D21+D29</f>
        <v>57.460000000000008</v>
      </c>
      <c r="E33" s="1">
        <f>E9+E21+E29</f>
        <v>65.38</v>
      </c>
      <c r="F33" s="1">
        <f>F9+F21+F29</f>
        <v>171.97000000000003</v>
      </c>
      <c r="G33" s="1">
        <f>G9+G21+G29</f>
        <v>1510.4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1.1378350156630697</v>
      </c>
      <c r="F35" s="1">
        <f>F33/D33</f>
        <v>2.9928646014618865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66" t="s">
        <v>16</v>
      </c>
      <c r="C37" s="167"/>
      <c r="D37" s="167"/>
      <c r="E37" s="167"/>
      <c r="F37" s="168"/>
      <c r="G37" s="172">
        <f>G33*100/2100</f>
        <v>71.923809523809524</v>
      </c>
    </row>
    <row r="38" spans="1:7" x14ac:dyDescent="0.25">
      <c r="A38" s="1"/>
      <c r="B38" s="169"/>
      <c r="C38" s="170"/>
      <c r="D38" s="170"/>
      <c r="E38" s="170"/>
      <c r="F38" s="171"/>
      <c r="G38" s="173"/>
    </row>
    <row r="39" spans="1:7" x14ac:dyDescent="0.25">
      <c r="A39" s="1"/>
      <c r="B39" s="166" t="s">
        <v>15</v>
      </c>
      <c r="C39" s="167"/>
      <c r="D39" s="167"/>
      <c r="E39" s="167"/>
      <c r="F39" s="168"/>
      <c r="G39" s="172">
        <f>G33*100/2300</f>
        <v>65.669565217391309</v>
      </c>
    </row>
    <row r="40" spans="1:7" x14ac:dyDescent="0.25">
      <c r="A40" s="1"/>
      <c r="B40" s="169"/>
      <c r="C40" s="170"/>
      <c r="D40" s="170"/>
      <c r="E40" s="170"/>
      <c r="F40" s="171"/>
      <c r="G40" s="173"/>
    </row>
    <row r="41" spans="1:7" x14ac:dyDescent="0.25">
      <c r="B41" s="3" t="s">
        <v>47</v>
      </c>
      <c r="C41" s="3"/>
      <c r="D41" s="3"/>
      <c r="E41" s="3"/>
      <c r="F41" s="3"/>
      <c r="G41" s="3"/>
    </row>
    <row r="42" spans="1:7" x14ac:dyDescent="0.25">
      <c r="B42" s="3" t="s">
        <v>48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B43" s="3" t="s">
        <v>49</v>
      </c>
      <c r="C43" s="1"/>
      <c r="D43" s="1">
        <f>D33*D42</f>
        <v>229.84000000000003</v>
      </c>
      <c r="E43" s="1">
        <f>E33*E42</f>
        <v>588.41999999999996</v>
      </c>
      <c r="F43" s="1">
        <f>F33*F42</f>
        <v>687.88000000000011</v>
      </c>
      <c r="G43" s="1"/>
    </row>
    <row r="44" spans="1:7" x14ac:dyDescent="0.25">
      <c r="B44" s="3" t="s">
        <v>50</v>
      </c>
      <c r="C44" s="1"/>
      <c r="D44" s="1">
        <f>D43+E43+F43</f>
        <v>1506.14</v>
      </c>
      <c r="E44" s="1"/>
      <c r="F44" s="1"/>
      <c r="G44" s="1"/>
    </row>
    <row r="45" spans="1:7" x14ac:dyDescent="0.25">
      <c r="B45" s="4" t="s">
        <v>51</v>
      </c>
      <c r="C45" s="1"/>
      <c r="D45" s="1">
        <f>D43*100/D44</f>
        <v>15.260201574886798</v>
      </c>
      <c r="E45" s="1">
        <f>E43*100/D44</f>
        <v>39.068081320461573</v>
      </c>
      <c r="F45" s="1">
        <f>F43*100/D44</f>
        <v>45.671717104651634</v>
      </c>
      <c r="G45" s="1"/>
    </row>
    <row r="46" spans="1:7" ht="30" x14ac:dyDescent="0.25">
      <c r="B46" s="4" t="s">
        <v>52</v>
      </c>
      <c r="C46" s="1"/>
      <c r="D46" s="3" t="s">
        <v>53</v>
      </c>
      <c r="E46" s="3" t="s">
        <v>54</v>
      </c>
      <c r="F46" s="3" t="s">
        <v>55</v>
      </c>
      <c r="G46" s="1"/>
    </row>
    <row r="48" spans="1:7" ht="15" customHeight="1" x14ac:dyDescent="0.25"/>
    <row r="50" ht="15" customHeight="1" x14ac:dyDescent="0.25"/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2"/>
  <sheetViews>
    <sheetView workbookViewId="0">
      <selection activeCell="B5" sqref="B5:G5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63" t="s">
        <v>24</v>
      </c>
      <c r="C2" s="164"/>
      <c r="D2" s="164"/>
      <c r="E2" s="164"/>
      <c r="F2" s="164"/>
      <c r="G2" s="164"/>
      <c r="H2" s="165"/>
    </row>
    <row r="3" spans="1:8" x14ac:dyDescent="0.25">
      <c r="A3" s="1"/>
      <c r="B3" s="163" t="s">
        <v>9</v>
      </c>
      <c r="C3" s="164"/>
      <c r="D3" s="164"/>
      <c r="E3" s="164"/>
      <c r="F3" s="164"/>
      <c r="G3" s="164"/>
      <c r="H3" s="165"/>
    </row>
    <row r="4" spans="1:8" ht="15.75" x14ac:dyDescent="0.25">
      <c r="A4" s="26"/>
      <c r="B4" s="100" t="s">
        <v>124</v>
      </c>
      <c r="C4" s="121" t="s">
        <v>115</v>
      </c>
      <c r="D4" s="129">
        <v>19.25</v>
      </c>
      <c r="E4" s="129">
        <v>4.87</v>
      </c>
      <c r="F4" s="129">
        <v>13.75</v>
      </c>
      <c r="G4" s="129">
        <v>177</v>
      </c>
    </row>
    <row r="5" spans="1:8" ht="16.5" thickBot="1" x14ac:dyDescent="0.3">
      <c r="A5" s="1"/>
      <c r="B5" s="155" t="s">
        <v>155</v>
      </c>
      <c r="C5" s="121">
        <v>150</v>
      </c>
      <c r="D5" s="120">
        <v>3</v>
      </c>
      <c r="E5" s="120">
        <v>3</v>
      </c>
      <c r="F5" s="120">
        <v>14.6</v>
      </c>
      <c r="G5" s="120">
        <v>97</v>
      </c>
    </row>
    <row r="6" spans="1:8" ht="17.25" customHeight="1" thickBot="1" x14ac:dyDescent="0.3">
      <c r="A6" s="1"/>
      <c r="B6" s="100" t="s">
        <v>70</v>
      </c>
      <c r="C6" s="154">
        <v>200</v>
      </c>
      <c r="D6" s="130">
        <v>1.4</v>
      </c>
      <c r="E6" s="130">
        <v>1</v>
      </c>
      <c r="F6" s="130">
        <v>15</v>
      </c>
      <c r="G6" s="130">
        <v>78</v>
      </c>
    </row>
    <row r="7" spans="1:8" ht="16.5" thickBot="1" x14ac:dyDescent="0.3">
      <c r="A7" s="1"/>
      <c r="B7" s="155" t="s">
        <v>59</v>
      </c>
      <c r="C7" s="118">
        <v>30</v>
      </c>
      <c r="D7" s="120">
        <v>1.98</v>
      </c>
      <c r="E7" s="120">
        <v>0.36</v>
      </c>
      <c r="F7" s="120">
        <v>10.26</v>
      </c>
      <c r="G7" s="120">
        <v>54.3</v>
      </c>
    </row>
    <row r="8" spans="1:8" ht="15.75" x14ac:dyDescent="0.25">
      <c r="A8" s="1"/>
      <c r="B8" s="101" t="s">
        <v>154</v>
      </c>
      <c r="C8" s="138">
        <v>50</v>
      </c>
      <c r="D8" s="139">
        <v>1.6</v>
      </c>
      <c r="E8" s="139">
        <v>0.3</v>
      </c>
      <c r="F8" s="139">
        <v>11</v>
      </c>
      <c r="G8" s="139">
        <v>52</v>
      </c>
    </row>
    <row r="9" spans="1:8" x14ac:dyDescent="0.25">
      <c r="A9" s="1"/>
      <c r="B9" s="124" t="s">
        <v>10</v>
      </c>
      <c r="C9" s="125"/>
      <c r="D9" s="160">
        <f>SUM(D4:D8)</f>
        <v>27.23</v>
      </c>
      <c r="E9" s="160">
        <f>SUM(E4:E8)</f>
        <v>9.5300000000000011</v>
      </c>
      <c r="F9" s="160">
        <f>SUM(F4:F8)</f>
        <v>64.61</v>
      </c>
      <c r="G9" s="160">
        <f>SUM(G4:G8)</f>
        <v>458.3</v>
      </c>
    </row>
    <row r="10" spans="1:8" x14ac:dyDescent="0.25">
      <c r="A10" s="1"/>
      <c r="B10" s="116" t="s">
        <v>11</v>
      </c>
      <c r="C10" s="117"/>
      <c r="D10" s="117">
        <v>1</v>
      </c>
      <c r="E10" s="117">
        <f>E9/D9</f>
        <v>0.3499816378993757</v>
      </c>
      <c r="F10" s="117">
        <f>F9/D9</f>
        <v>2.3727506426735219</v>
      </c>
      <c r="G10" s="117"/>
    </row>
    <row r="11" spans="1:8" x14ac:dyDescent="0.25">
      <c r="A11" s="1"/>
      <c r="B11" s="174" t="s">
        <v>62</v>
      </c>
      <c r="C11" s="175"/>
      <c r="D11" s="175"/>
      <c r="E11" s="175"/>
      <c r="F11" s="176"/>
      <c r="G11" s="117">
        <f>G9*65/G33</f>
        <v>19.832430129289111</v>
      </c>
    </row>
    <row r="12" spans="1:8" x14ac:dyDescent="0.25">
      <c r="A12" s="1"/>
      <c r="B12" s="174" t="s">
        <v>63</v>
      </c>
      <c r="C12" s="175"/>
      <c r="D12" s="175"/>
      <c r="E12" s="175"/>
      <c r="F12" s="176"/>
      <c r="G12" s="117">
        <f>G9*75/G33</f>
        <v>22.883573226102818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32.25" thickBot="1" x14ac:dyDescent="0.3">
      <c r="A14" s="1"/>
      <c r="B14" s="51" t="s">
        <v>105</v>
      </c>
      <c r="C14" s="49">
        <v>50</v>
      </c>
      <c r="D14" s="13">
        <v>0.45</v>
      </c>
      <c r="E14" s="13">
        <v>5.6</v>
      </c>
      <c r="F14" s="13">
        <v>1.4</v>
      </c>
      <c r="G14" s="13">
        <v>60</v>
      </c>
    </row>
    <row r="15" spans="1:8" ht="32.25" thickBot="1" x14ac:dyDescent="0.3">
      <c r="A15" s="1"/>
      <c r="B15" s="115" t="s">
        <v>73</v>
      </c>
      <c r="C15" s="49" t="s">
        <v>61</v>
      </c>
      <c r="D15" s="9">
        <v>22.5</v>
      </c>
      <c r="E15" s="9">
        <v>3</v>
      </c>
      <c r="F15" s="9">
        <v>1</v>
      </c>
      <c r="G15" s="9">
        <v>121</v>
      </c>
    </row>
    <row r="16" spans="1:8" ht="16.5" thickBot="1" x14ac:dyDescent="0.3">
      <c r="A16" s="1"/>
      <c r="B16" s="113" t="s">
        <v>125</v>
      </c>
      <c r="C16" s="47">
        <v>75</v>
      </c>
      <c r="D16" s="13">
        <v>12</v>
      </c>
      <c r="E16" s="13">
        <v>12.6</v>
      </c>
      <c r="F16" s="13">
        <v>3.9</v>
      </c>
      <c r="G16" s="13">
        <v>177.3</v>
      </c>
    </row>
    <row r="17" spans="1:7" ht="15.75" x14ac:dyDescent="0.25">
      <c r="A17" s="1"/>
      <c r="B17" s="108" t="s">
        <v>126</v>
      </c>
      <c r="C17" s="66">
        <v>150</v>
      </c>
      <c r="D17" s="88">
        <v>2.2999999999999998</v>
      </c>
      <c r="E17" s="88">
        <v>3.2</v>
      </c>
      <c r="F17" s="88">
        <v>6.5</v>
      </c>
      <c r="G17" s="89">
        <v>65.5</v>
      </c>
    </row>
    <row r="18" spans="1:7" ht="16.5" thickBot="1" x14ac:dyDescent="0.3">
      <c r="A18" s="1"/>
      <c r="B18" s="76" t="s">
        <v>90</v>
      </c>
      <c r="C18" s="73">
        <v>200</v>
      </c>
      <c r="D18" s="10">
        <v>0.16</v>
      </c>
      <c r="E18" s="10">
        <v>0.14000000000000001</v>
      </c>
      <c r="F18" s="10">
        <v>17.18</v>
      </c>
      <c r="G18" s="10">
        <v>67.36</v>
      </c>
    </row>
    <row r="19" spans="1:7" ht="16.5" thickBot="1" x14ac:dyDescent="0.3">
      <c r="A19" s="1"/>
      <c r="B19" s="77" t="s">
        <v>59</v>
      </c>
      <c r="C19" s="56">
        <v>30</v>
      </c>
      <c r="D19" s="10">
        <v>1.98</v>
      </c>
      <c r="E19" s="10">
        <v>0.36</v>
      </c>
      <c r="F19" s="10">
        <v>10.26</v>
      </c>
      <c r="G19" s="10">
        <v>54.3</v>
      </c>
    </row>
    <row r="20" spans="1:7" ht="16.5" thickBot="1" x14ac:dyDescent="0.3">
      <c r="A20" s="1"/>
      <c r="B20" s="54" t="s">
        <v>81</v>
      </c>
      <c r="C20" s="72">
        <v>30</v>
      </c>
      <c r="D20" s="13">
        <v>2.2799999999999998</v>
      </c>
      <c r="E20" s="13">
        <v>0.27</v>
      </c>
      <c r="F20" s="13">
        <v>14.01</v>
      </c>
      <c r="G20" s="13">
        <v>69.3</v>
      </c>
    </row>
    <row r="21" spans="1:7" x14ac:dyDescent="0.25">
      <c r="A21" s="1"/>
      <c r="B21" s="3" t="s">
        <v>10</v>
      </c>
      <c r="C21" s="1"/>
      <c r="D21" s="1">
        <f>SUM(D14:D20)</f>
        <v>41.669999999999995</v>
      </c>
      <c r="E21" s="1">
        <f>SUM(E14:E20)</f>
        <v>25.169999999999998</v>
      </c>
      <c r="F21" s="1">
        <f>SUM(F14:F20)</f>
        <v>54.25</v>
      </c>
      <c r="G21" s="1">
        <f>SUM(G14:G20)</f>
        <v>614.76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0.60403167746580277</v>
      </c>
      <c r="F22" s="1">
        <f>F21/D21</f>
        <v>1.3018958483321337</v>
      </c>
      <c r="G22" s="1"/>
    </row>
    <row r="23" spans="1:7" x14ac:dyDescent="0.25">
      <c r="A23" s="1"/>
      <c r="B23" s="163" t="s">
        <v>62</v>
      </c>
      <c r="C23" s="177"/>
      <c r="D23" s="177"/>
      <c r="E23" s="177"/>
      <c r="F23" s="178"/>
      <c r="G23" s="1">
        <f>G21*65/G33</f>
        <v>26.603065123896517</v>
      </c>
    </row>
    <row r="24" spans="1:7" x14ac:dyDescent="0.25">
      <c r="A24" s="1"/>
      <c r="B24" s="163" t="s">
        <v>63</v>
      </c>
      <c r="C24" s="177"/>
      <c r="D24" s="177"/>
      <c r="E24" s="177"/>
      <c r="F24" s="178"/>
      <c r="G24" s="1">
        <f>G21*75/G33</f>
        <v>30.69584437372675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7.25" customHeight="1" x14ac:dyDescent="0.25">
      <c r="A26" s="1"/>
      <c r="B26" s="115" t="s">
        <v>127</v>
      </c>
      <c r="C26" s="82" t="s">
        <v>86</v>
      </c>
      <c r="D26" s="25">
        <v>8.6999999999999993</v>
      </c>
      <c r="E26" s="25">
        <v>17.399999999999999</v>
      </c>
      <c r="F26" s="25">
        <v>52.5</v>
      </c>
      <c r="G26" s="25">
        <v>268</v>
      </c>
    </row>
    <row r="27" spans="1:7" ht="15.75" x14ac:dyDescent="0.25">
      <c r="A27" s="1"/>
      <c r="B27" s="55" t="s">
        <v>75</v>
      </c>
      <c r="C27" s="66">
        <v>200</v>
      </c>
      <c r="D27" s="30">
        <v>6</v>
      </c>
      <c r="E27" s="30">
        <v>5</v>
      </c>
      <c r="F27" s="30">
        <v>8</v>
      </c>
      <c r="G27" s="30">
        <v>101</v>
      </c>
    </row>
    <row r="28" spans="1:7" ht="16.5" thickBot="1" x14ac:dyDescent="0.3">
      <c r="A28" s="1"/>
      <c r="B28" s="55" t="s">
        <v>149</v>
      </c>
      <c r="C28" s="66">
        <v>150</v>
      </c>
      <c r="D28" s="10">
        <v>1.35</v>
      </c>
      <c r="E28" s="10">
        <v>0.3</v>
      </c>
      <c r="F28" s="10">
        <v>12.15</v>
      </c>
      <c r="G28" s="10">
        <v>60</v>
      </c>
    </row>
    <row r="29" spans="1:7" x14ac:dyDescent="0.25">
      <c r="A29" s="1"/>
      <c r="B29" s="3" t="s">
        <v>10</v>
      </c>
      <c r="C29" s="1"/>
      <c r="D29" s="1">
        <f>SUM(D26:D28)</f>
        <v>16.05</v>
      </c>
      <c r="E29" s="1">
        <f>SUM(E26:E28)</f>
        <v>22.7</v>
      </c>
      <c r="F29" s="1">
        <f>SUM(F26:F28)</f>
        <v>72.650000000000006</v>
      </c>
      <c r="G29" s="1">
        <f>SUM(G26:G28)</f>
        <v>429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1.4143302180685358</v>
      </c>
      <c r="F30" s="1">
        <f>F29/D29</f>
        <v>4.5264797507788161</v>
      </c>
      <c r="G30" s="1"/>
    </row>
    <row r="31" spans="1:7" x14ac:dyDescent="0.25">
      <c r="A31" s="1"/>
      <c r="B31" s="163" t="s">
        <v>62</v>
      </c>
      <c r="C31" s="177"/>
      <c r="D31" s="177"/>
      <c r="E31" s="177"/>
      <c r="F31" s="178"/>
      <c r="G31" s="1">
        <f>G29*65/G33</f>
        <v>18.564504746814375</v>
      </c>
    </row>
    <row r="32" spans="1:7" x14ac:dyDescent="0.25">
      <c r="A32" s="1"/>
      <c r="B32" s="163" t="s">
        <v>63</v>
      </c>
      <c r="C32" s="177"/>
      <c r="D32" s="177"/>
      <c r="E32" s="177"/>
      <c r="F32" s="178"/>
      <c r="G32" s="1">
        <f>G29*75/G33</f>
        <v>21.420582400170435</v>
      </c>
    </row>
    <row r="33" spans="1:7" x14ac:dyDescent="0.25">
      <c r="A33" s="1"/>
      <c r="B33" s="3" t="s">
        <v>14</v>
      </c>
      <c r="C33" s="1"/>
      <c r="D33" s="1">
        <f>D9+D21+D29</f>
        <v>84.949999999999989</v>
      </c>
      <c r="E33" s="1">
        <f>E9+E21+E29</f>
        <v>57.400000000000006</v>
      </c>
      <c r="F33" s="1">
        <f>F9+F21+F29</f>
        <v>191.51</v>
      </c>
      <c r="G33" s="1">
        <f>G9+G21+G29</f>
        <v>1502.06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0.67569158328428502</v>
      </c>
      <c r="F35" s="1">
        <f>F33/D33</f>
        <v>2.2543849323131258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66" t="s">
        <v>16</v>
      </c>
      <c r="C37" s="167"/>
      <c r="D37" s="167"/>
      <c r="E37" s="167"/>
      <c r="F37" s="168"/>
      <c r="G37" s="172">
        <f>G33*100/2100</f>
        <v>71.526666666666671</v>
      </c>
    </row>
    <row r="38" spans="1:7" x14ac:dyDescent="0.25">
      <c r="A38" s="1"/>
      <c r="B38" s="169"/>
      <c r="C38" s="170"/>
      <c r="D38" s="170"/>
      <c r="E38" s="170"/>
      <c r="F38" s="171"/>
      <c r="G38" s="173"/>
    </row>
    <row r="39" spans="1:7" x14ac:dyDescent="0.25">
      <c r="A39" s="1"/>
      <c r="B39" s="166" t="s">
        <v>15</v>
      </c>
      <c r="C39" s="167"/>
      <c r="D39" s="167"/>
      <c r="E39" s="167"/>
      <c r="F39" s="168"/>
      <c r="G39" s="172">
        <f>G33*100/2300</f>
        <v>65.306956521739124</v>
      </c>
    </row>
    <row r="40" spans="1:7" x14ac:dyDescent="0.25">
      <c r="A40" s="1"/>
      <c r="B40" s="169"/>
      <c r="C40" s="170"/>
      <c r="D40" s="170"/>
      <c r="E40" s="170"/>
      <c r="F40" s="171"/>
      <c r="G40" s="173"/>
    </row>
    <row r="41" spans="1:7" x14ac:dyDescent="0.25">
      <c r="A41" s="1"/>
      <c r="B41" s="3" t="s">
        <v>47</v>
      </c>
      <c r="C41" s="3"/>
      <c r="D41" s="3"/>
      <c r="E41" s="3"/>
      <c r="F41" s="3"/>
      <c r="G41" s="3"/>
    </row>
    <row r="42" spans="1:7" x14ac:dyDescent="0.25">
      <c r="A42" s="1"/>
      <c r="B42" s="3" t="s">
        <v>48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49</v>
      </c>
      <c r="C43" s="1"/>
      <c r="D43" s="1">
        <f>D33*D42</f>
        <v>339.79999999999995</v>
      </c>
      <c r="E43" s="1">
        <f>E33*E42</f>
        <v>516.6</v>
      </c>
      <c r="F43" s="1">
        <f>F33*F42</f>
        <v>766.04</v>
      </c>
      <c r="G43" s="1"/>
    </row>
    <row r="44" spans="1:7" x14ac:dyDescent="0.25">
      <c r="A44" s="1"/>
      <c r="B44" s="3" t="s">
        <v>50</v>
      </c>
      <c r="C44" s="1"/>
      <c r="D44" s="1">
        <f>D43+E43+F43</f>
        <v>1622.44</v>
      </c>
      <c r="E44" s="1"/>
      <c r="F44" s="1"/>
      <c r="G44" s="1"/>
    </row>
    <row r="45" spans="1:7" x14ac:dyDescent="0.25">
      <c r="A45" s="1"/>
      <c r="B45" s="4" t="s">
        <v>51</v>
      </c>
      <c r="C45" s="1"/>
      <c r="D45" s="1">
        <f>D43*100/D44</f>
        <v>20.943763713912375</v>
      </c>
      <c r="E45" s="1">
        <f>E43*100/D44</f>
        <v>31.840930943517172</v>
      </c>
      <c r="F45" s="1">
        <f>F43*100/D44</f>
        <v>47.215305342570446</v>
      </c>
      <c r="G45" s="1"/>
    </row>
    <row r="46" spans="1:7" ht="30" x14ac:dyDescent="0.25">
      <c r="B46" s="4" t="s">
        <v>52</v>
      </c>
      <c r="C46" s="1"/>
      <c r="D46" s="3" t="s">
        <v>53</v>
      </c>
      <c r="E46" s="3" t="s">
        <v>54</v>
      </c>
      <c r="F46" s="3" t="s">
        <v>55</v>
      </c>
      <c r="G46" s="1"/>
    </row>
    <row r="50" ht="15" customHeight="1" x14ac:dyDescent="0.25"/>
    <row r="52" ht="15" customHeight="1" x14ac:dyDescent="0.25"/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2024-11-27T12:23:38Z</dcterms:modified>
</cp:coreProperties>
</file>